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ana.vargas\Documents\micitt\CGR\2019\Setiembre 2019\Documentación\Dirección Innovación\"/>
    </mc:Choice>
  </mc:AlternateContent>
  <xr:revisionPtr revIDLastSave="0" documentId="13_ncr:1_{49A077A3-AC7D-4FD1-91B0-235BB949DD29}" xr6:coauthVersionLast="41" xr6:coauthVersionMax="41" xr10:uidLastSave="{00000000-0000-0000-0000-000000000000}"/>
  <bookViews>
    <workbookView xWindow="-103" yWindow="-103" windowWidth="22149" windowHeight="11949" tabRatio="877" activeTab="10" xr2:uid="{00000000-000D-0000-FFFF-FFFF00000000}"/>
  </bookViews>
  <sheets>
    <sheet name="A Presentac" sheetId="30" r:id="rId1"/>
    <sheet name="B Informac" sheetId="2" r:id="rId2"/>
    <sheet name="C Alineac" sheetId="11" r:id="rId3"/>
    <sheet name="D1 Ficha" sheetId="8" r:id="rId4"/>
    <sheet name="D2 Ficha " sheetId="47" r:id="rId5"/>
    <sheet name="D3 Ficha  " sheetId="48" r:id="rId6"/>
    <sheet name="E Programac" sheetId="12" r:id="rId7"/>
    <sheet name="F Plan 2017" sheetId="45" r:id="rId8"/>
    <sheet name="F Plan 2018" sheetId="46" r:id="rId9"/>
    <sheet name="G. Cumplimiento" sheetId="28" r:id="rId10"/>
    <sheet name="H. Acciones Mejora" sheetId="55" r:id="rId11"/>
    <sheet name="I.Verificación Metas" sheetId="54" r:id="rId12"/>
  </sheets>
  <definedNames>
    <definedName name="_xlnm.Print_Area" localSheetId="0">'A Presentac'!$E$2:$Q$43</definedName>
    <definedName name="_xlnm.Print_Area" localSheetId="1">'B Informac'!$F$7:$H$29</definedName>
    <definedName name="_xlnm.Print_Area" localSheetId="2">'C Alineac'!$B$8:$N$22</definedName>
    <definedName name="_xlnm.Print_Area" localSheetId="3">'D1 Ficha'!$B$9:$K$54</definedName>
    <definedName name="_xlnm.Print_Area" localSheetId="4">'D2 Ficha '!$B$9:$K$54</definedName>
    <definedName name="_xlnm.Print_Area" localSheetId="5">'D3 Ficha  '!$B$9:$K$54</definedName>
    <definedName name="_xlnm.Print_Area" localSheetId="6">'E Programac'!$B$9:$U$18</definedName>
    <definedName name="_xlnm.Print_Area" localSheetId="7">'F Plan 2017'!$B$8:$T$19</definedName>
    <definedName name="_xlnm.Print_Area" localSheetId="8">'F Plan 2018'!$B$8:$T$20</definedName>
    <definedName name="_xlnm.Print_Area" localSheetId="9">'G. Cumplimiento'!$B$8:$N$19</definedName>
    <definedName name="_xlnm.Print_Area" localSheetId="10">'H. Acciones Mejora'!$B$8:$C$19</definedName>
    <definedName name="_xlnm.Print_Area" localSheetId="11">'I.Verificación Metas'!$B$8:$C$19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55" l="1"/>
  <c r="K15" i="55"/>
  <c r="K13" i="55"/>
  <c r="K16" i="55"/>
  <c r="J12" i="55"/>
  <c r="N12" i="12"/>
  <c r="H13" i="28"/>
  <c r="K13" i="28"/>
  <c r="AQ13" i="28"/>
  <c r="R12" i="12"/>
  <c r="Q13" i="28"/>
  <c r="Z13" i="28"/>
  <c r="AP13" i="28"/>
  <c r="AR13" i="28"/>
  <c r="N13" i="12"/>
  <c r="H14" i="28"/>
  <c r="K14" i="28"/>
  <c r="AQ14" i="28"/>
  <c r="R13" i="12"/>
  <c r="Q14" i="28"/>
  <c r="Z14" i="28"/>
  <c r="AP14" i="28"/>
  <c r="AR14" i="28"/>
  <c r="N11" i="12"/>
  <c r="H12" i="28"/>
  <c r="K12" i="28"/>
  <c r="AQ12" i="28"/>
  <c r="R11" i="12"/>
  <c r="Q12" i="28"/>
  <c r="Z12" i="28"/>
  <c r="AP12" i="28"/>
  <c r="AR12" i="28"/>
  <c r="AL17" i="28"/>
  <c r="AC17" i="28"/>
  <c r="AB11" i="12"/>
  <c r="F43" i="48"/>
  <c r="F43" i="47"/>
  <c r="F43" i="8"/>
  <c r="G12" i="28"/>
  <c r="I14" i="54"/>
  <c r="I15" i="54"/>
  <c r="O12" i="28"/>
  <c r="D16" i="28"/>
  <c r="D17" i="46"/>
  <c r="V16" i="12"/>
  <c r="Z16" i="12"/>
  <c r="D65" i="45"/>
  <c r="D53" i="45"/>
  <c r="D41" i="45"/>
  <c r="D29" i="45"/>
  <c r="D17" i="45"/>
  <c r="D29" i="46"/>
  <c r="D41" i="46"/>
  <c r="D53" i="46"/>
  <c r="D65" i="46"/>
  <c r="D66" i="46"/>
  <c r="D54" i="46"/>
  <c r="D42" i="46"/>
  <c r="D30" i="46"/>
  <c r="D18" i="46"/>
  <c r="D66" i="45"/>
  <c r="D54" i="45"/>
  <c r="D42" i="45"/>
  <c r="D30" i="45"/>
  <c r="I13" i="55"/>
  <c r="I14" i="55"/>
  <c r="I15" i="55"/>
  <c r="I16" i="55"/>
  <c r="I12" i="55"/>
  <c r="H13" i="55"/>
  <c r="H14" i="55"/>
  <c r="H15" i="55"/>
  <c r="H16" i="55"/>
  <c r="H12" i="55"/>
  <c r="AM13" i="54"/>
  <c r="AN13" i="54"/>
  <c r="AM14" i="54"/>
  <c r="AN14" i="54"/>
  <c r="AM15" i="54"/>
  <c r="AN15" i="54"/>
  <c r="AM16" i="54"/>
  <c r="AN16" i="54"/>
  <c r="AN12" i="54"/>
  <c r="AM12" i="54"/>
  <c r="AE13" i="54"/>
  <c r="AE14" i="54"/>
  <c r="AE15" i="54"/>
  <c r="AE16" i="54"/>
  <c r="AE12" i="54"/>
  <c r="AB13" i="54"/>
  <c r="AC13" i="54"/>
  <c r="AB14" i="54"/>
  <c r="AC14" i="54"/>
  <c r="AB15" i="54"/>
  <c r="AC15" i="54"/>
  <c r="AB16" i="54"/>
  <c r="AC16" i="54"/>
  <c r="AC12" i="54"/>
  <c r="AB12" i="54"/>
  <c r="G12" i="54"/>
  <c r="F12" i="54"/>
  <c r="K13" i="12"/>
  <c r="J13" i="12"/>
  <c r="I13" i="12"/>
  <c r="H13" i="12"/>
  <c r="G13" i="12"/>
  <c r="F13" i="12"/>
  <c r="E13" i="12"/>
  <c r="K12" i="12"/>
  <c r="J12" i="12"/>
  <c r="I12" i="12"/>
  <c r="H12" i="12"/>
  <c r="G12" i="12"/>
  <c r="F12" i="12"/>
  <c r="E12" i="12"/>
  <c r="K11" i="12"/>
  <c r="J11" i="12"/>
  <c r="I11" i="12"/>
  <c r="H11" i="12"/>
  <c r="G11" i="12"/>
  <c r="F11" i="12"/>
  <c r="E11" i="12"/>
  <c r="G13" i="55"/>
  <c r="G14" i="55"/>
  <c r="G15" i="55"/>
  <c r="G16" i="55"/>
  <c r="G12" i="55"/>
  <c r="D18" i="45"/>
  <c r="C12" i="48"/>
  <c r="C12" i="47"/>
  <c r="B54" i="48"/>
  <c r="J43" i="48"/>
  <c r="C11" i="48"/>
  <c r="B54" i="47"/>
  <c r="J43" i="47"/>
  <c r="C11" i="47"/>
  <c r="B68" i="46"/>
  <c r="D56" i="46"/>
  <c r="D44" i="46"/>
  <c r="D32" i="46"/>
  <c r="D20" i="46"/>
  <c r="B68" i="45"/>
  <c r="D56" i="45"/>
  <c r="D44" i="45"/>
  <c r="D32" i="45"/>
  <c r="D20" i="45"/>
  <c r="AO13" i="54"/>
  <c r="AP13" i="54"/>
  <c r="AO14" i="54"/>
  <c r="AP14" i="54"/>
  <c r="AO15" i="54"/>
  <c r="AP15" i="54"/>
  <c r="AO16" i="54"/>
  <c r="AP16" i="54"/>
  <c r="AP12" i="54"/>
  <c r="AO12" i="54"/>
  <c r="AK13" i="54"/>
  <c r="AL13" i="54"/>
  <c r="AK14" i="54"/>
  <c r="AL14" i="54"/>
  <c r="AK15" i="54"/>
  <c r="AL15" i="54"/>
  <c r="AK16" i="54"/>
  <c r="AL16" i="54"/>
  <c r="AL12" i="54"/>
  <c r="AK12" i="54"/>
  <c r="AD13" i="54"/>
  <c r="AD14" i="54"/>
  <c r="AD15" i="54"/>
  <c r="AD16" i="54"/>
  <c r="AD12" i="54"/>
  <c r="Z13" i="54"/>
  <c r="AA13" i="54"/>
  <c r="Z14" i="54"/>
  <c r="AA14" i="54"/>
  <c r="Z15" i="54"/>
  <c r="AA15" i="54"/>
  <c r="Z16" i="54"/>
  <c r="AA16" i="54"/>
  <c r="AA12" i="54"/>
  <c r="Z12" i="54"/>
  <c r="T13" i="54"/>
  <c r="T14" i="54"/>
  <c r="T15" i="54"/>
  <c r="T16" i="54"/>
  <c r="T12" i="54"/>
  <c r="T17" i="54"/>
  <c r="S13" i="54"/>
  <c r="S15" i="54"/>
  <c r="S16" i="54"/>
  <c r="S12" i="54"/>
  <c r="Q13" i="54"/>
  <c r="R13" i="54"/>
  <c r="Q14" i="54"/>
  <c r="R14" i="54"/>
  <c r="Q15" i="54"/>
  <c r="R15" i="54"/>
  <c r="Q16" i="54"/>
  <c r="R16" i="54"/>
  <c r="R12" i="54"/>
  <c r="Q12" i="54"/>
  <c r="O13" i="54"/>
  <c r="P13" i="54"/>
  <c r="O14" i="54"/>
  <c r="P14" i="54"/>
  <c r="O15" i="54"/>
  <c r="P15" i="54"/>
  <c r="O16" i="54"/>
  <c r="P16" i="54"/>
  <c r="P12" i="54"/>
  <c r="O12" i="54"/>
  <c r="H15" i="54"/>
  <c r="H16" i="54"/>
  <c r="D13" i="54"/>
  <c r="E13" i="54"/>
  <c r="D14" i="54"/>
  <c r="E14" i="54"/>
  <c r="D15" i="54"/>
  <c r="E15" i="54"/>
  <c r="D16" i="54"/>
  <c r="E16" i="54"/>
  <c r="D13" i="55"/>
  <c r="E13" i="55"/>
  <c r="F13" i="55"/>
  <c r="D14" i="55"/>
  <c r="E14" i="55"/>
  <c r="F14" i="55"/>
  <c r="D15" i="55"/>
  <c r="E15" i="55"/>
  <c r="F15" i="55"/>
  <c r="D16" i="55"/>
  <c r="E16" i="55"/>
  <c r="F16" i="55"/>
  <c r="E12" i="55"/>
  <c r="F12" i="55"/>
  <c r="D12" i="55"/>
  <c r="AG13" i="28"/>
  <c r="AH13" i="28"/>
  <c r="AI13" i="28"/>
  <c r="AG14" i="28"/>
  <c r="AH14" i="28"/>
  <c r="AG16" i="28"/>
  <c r="AH16" i="28"/>
  <c r="AI16" i="28"/>
  <c r="AI17" i="28"/>
  <c r="AH12" i="28"/>
  <c r="AG12" i="28"/>
  <c r="X13" i="28"/>
  <c r="Y13" i="28"/>
  <c r="X14" i="28"/>
  <c r="Y14" i="28"/>
  <c r="X16" i="28"/>
  <c r="Y16" i="28"/>
  <c r="Z16" i="28"/>
  <c r="Y12" i="28"/>
  <c r="X12" i="28"/>
  <c r="O13" i="28"/>
  <c r="P13" i="28"/>
  <c r="O14" i="28"/>
  <c r="P14" i="28"/>
  <c r="O16" i="28"/>
  <c r="P16" i="28"/>
  <c r="Q16" i="28"/>
  <c r="P12" i="28"/>
  <c r="G13" i="28"/>
  <c r="G13" i="54"/>
  <c r="G14" i="28"/>
  <c r="G14" i="54"/>
  <c r="G15" i="54"/>
  <c r="G16" i="28"/>
  <c r="G16" i="54"/>
  <c r="H16" i="28"/>
  <c r="K16" i="28"/>
  <c r="I16" i="54"/>
  <c r="F13" i="28"/>
  <c r="F13" i="54"/>
  <c r="F14" i="28"/>
  <c r="F14" i="54"/>
  <c r="F15" i="54"/>
  <c r="F16" i="28"/>
  <c r="F16" i="54"/>
  <c r="F12" i="28"/>
  <c r="H12" i="54"/>
  <c r="E12" i="54"/>
  <c r="D12" i="54"/>
  <c r="T17" i="28"/>
  <c r="E16" i="28"/>
  <c r="E14" i="28"/>
  <c r="E13" i="28"/>
  <c r="E12" i="28"/>
  <c r="D13" i="12"/>
  <c r="D14" i="28"/>
  <c r="D12" i="12"/>
  <c r="D13" i="28"/>
  <c r="D11" i="12"/>
  <c r="D12" i="28"/>
  <c r="C12" i="8"/>
  <c r="B19" i="54"/>
  <c r="B19" i="55"/>
  <c r="B19" i="28"/>
  <c r="B18" i="12"/>
  <c r="B54" i="8"/>
  <c r="B22" i="11"/>
  <c r="C16" i="55"/>
  <c r="C15" i="55"/>
  <c r="C14" i="55"/>
  <c r="C13" i="55"/>
  <c r="C12" i="55"/>
  <c r="C16" i="54"/>
  <c r="C15" i="54"/>
  <c r="C14" i="54"/>
  <c r="C13" i="54"/>
  <c r="C12" i="54"/>
  <c r="D8" i="46"/>
  <c r="D8" i="45"/>
  <c r="C16" i="28"/>
  <c r="C14" i="28"/>
  <c r="C13" i="28"/>
  <c r="C13" i="12"/>
  <c r="C12" i="12"/>
  <c r="C11" i="12"/>
  <c r="C12" i="28"/>
  <c r="C11" i="8"/>
  <c r="J43" i="8"/>
  <c r="I13" i="54"/>
  <c r="AB12" i="12"/>
  <c r="AB13" i="12"/>
  <c r="AB16" i="12"/>
  <c r="H13" i="54"/>
  <c r="S14" i="54"/>
  <c r="H14" i="54"/>
  <c r="Q17" i="28"/>
  <c r="Z17" i="28"/>
  <c r="S17" i="54"/>
  <c r="AD17" i="54"/>
  <c r="AP17" i="54"/>
  <c r="J14" i="55"/>
  <c r="K12" i="55"/>
  <c r="R16" i="12"/>
  <c r="J13" i="55"/>
  <c r="F17" i="55"/>
  <c r="H17" i="54"/>
  <c r="AO17" i="54"/>
  <c r="I17" i="55"/>
  <c r="AE17" i="54"/>
  <c r="H17" i="28"/>
  <c r="N16" i="12"/>
  <c r="I12" i="54"/>
  <c r="I17" i="54"/>
  <c r="K17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Piedra Solano</author>
  </authors>
  <commentList>
    <comment ref="Q12" authorId="0" shapeId="0" xr:uid="{BB5C5CB4-3360-4462-ADE2-D09B67FD4F6F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Innovación 360</t>
        </r>
      </text>
    </comment>
    <comment ref="T12" authorId="0" shapeId="0" xr:uid="{0ECEA846-7ECC-47DC-805C-847350962478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Portal Innovación.
Innovación 360.</t>
        </r>
      </text>
    </comment>
    <comment ref="AC12" authorId="0" shapeId="0" xr:uid="{9C3DBBDD-9422-44F3-8388-16287265B04A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Se tenia proyectado ejecutar 12.5 millones de colones pero debido a la restricción fiscal solo se pudo ejecutar 5 millones de colones.</t>
        </r>
      </text>
    </comment>
    <comment ref="Q13" authorId="0" shapeId="0" xr:uid="{A26A63BD-18F8-42A5-9AE7-64B75DBDF2EA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Ruta IN
Innovación 360</t>
        </r>
      </text>
    </comment>
    <comment ref="T13" authorId="0" shapeId="0" xr:uid="{9CF7F249-7527-46AE-B08B-091DB2956EA6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Portal Innovación.
Ruta IN
Innovación 360</t>
        </r>
      </text>
    </comment>
    <comment ref="Q14" authorId="0" shapeId="0" xr:uid="{2C3F2351-E07D-4E58-9483-0B04BBF14176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Click para Innovar</t>
        </r>
      </text>
    </comment>
    <comment ref="T14" authorId="0" shapeId="0" xr:uid="{00B6CA1F-E955-4CEA-9C55-7F7C5544C84B}">
      <text>
        <r>
          <rPr>
            <b/>
            <sz val="9"/>
            <color indexed="81"/>
            <rFont val="Tahoma"/>
            <charset val="1"/>
          </rPr>
          <t>Marco Piedra Solano:</t>
        </r>
        <r>
          <rPr>
            <sz val="9"/>
            <color indexed="81"/>
            <rFont val="Tahoma"/>
            <charset val="1"/>
          </rPr>
          <t xml:space="preserve">
Portal de Innovación.
Click para Innovar
Innovación 360</t>
        </r>
      </text>
    </comment>
  </commentList>
</comments>
</file>

<file path=xl/sharedStrings.xml><?xml version="1.0" encoding="utf-8"?>
<sst xmlns="http://schemas.openxmlformats.org/spreadsheetml/2006/main" count="1047" uniqueCount="311">
  <si>
    <t>1) Nombre del área:</t>
  </si>
  <si>
    <t>3) Director o jefatura responsable:</t>
  </si>
  <si>
    <t>5) Fecha inicio de la presente planificación:</t>
  </si>
  <si>
    <t>8) Objetivo de Área:</t>
  </si>
  <si>
    <t>9) Ítem</t>
  </si>
  <si>
    <t>TOTAL DE COSTO PRESUPUESTO</t>
  </si>
  <si>
    <t>B) INFORMACIÓN DEL ÁREA</t>
  </si>
  <si>
    <t>C) ALINEACIÓN INSTITUCIONAL</t>
  </si>
  <si>
    <t>CONTENIDO:</t>
  </si>
  <si>
    <t>A) Portada</t>
  </si>
  <si>
    <t>B) Información</t>
  </si>
  <si>
    <t>C) Alineación</t>
  </si>
  <si>
    <t>D) Ficha Indicador</t>
  </si>
  <si>
    <t>E) Programación</t>
  </si>
  <si>
    <t>Información del área y contenido</t>
  </si>
  <si>
    <t>Alineación institucional</t>
  </si>
  <si>
    <t>Ficha técnica del indicador</t>
  </si>
  <si>
    <t>Plan de acción por indicador</t>
  </si>
  <si>
    <t xml:space="preserve">Identificación de la meta e indicador según la planificación </t>
  </si>
  <si>
    <t>PND</t>
  </si>
  <si>
    <t>PNDT</t>
  </si>
  <si>
    <t>POI</t>
  </si>
  <si>
    <t>POA</t>
  </si>
  <si>
    <t xml:space="preserve">Implementación del indicador </t>
  </si>
  <si>
    <t>Internos</t>
  </si>
  <si>
    <t xml:space="preserve">Difusión de indicador </t>
  </si>
  <si>
    <t xml:space="preserve">Responsables del cumplimiento del indicador </t>
  </si>
  <si>
    <t>Descripción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</si>
  <si>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</si>
  <si>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</si>
  <si>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</si>
  <si>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</si>
  <si>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</si>
  <si>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</si>
  <si>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</si>
  <si>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</si>
  <si>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</si>
  <si>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N°</t>
  </si>
  <si>
    <t>i</t>
  </si>
  <si>
    <t>ii</t>
  </si>
  <si>
    <t>iii</t>
  </si>
  <si>
    <t>iv</t>
  </si>
  <si>
    <t>v</t>
  </si>
  <si>
    <t>vi</t>
  </si>
  <si>
    <t xml:space="preserve">Economia </t>
  </si>
  <si>
    <t xml:space="preserve">Clasificación del indicador </t>
  </si>
  <si>
    <t>Cantonal</t>
  </si>
  <si>
    <t>Regional</t>
  </si>
  <si>
    <t>Nacional</t>
  </si>
  <si>
    <t>Mujeres</t>
  </si>
  <si>
    <t>Hombres</t>
  </si>
  <si>
    <t>Discapacitados</t>
  </si>
  <si>
    <t>Adultos mayores</t>
  </si>
  <si>
    <t>Indigenas</t>
  </si>
  <si>
    <t>Indicador de Gestión</t>
  </si>
  <si>
    <t>Eficiencia</t>
  </si>
  <si>
    <t>Eficacia</t>
  </si>
  <si>
    <t>Calidad</t>
  </si>
  <si>
    <t>Trimestral</t>
  </si>
  <si>
    <t>Semestral</t>
  </si>
  <si>
    <t>Desde</t>
  </si>
  <si>
    <t>Hasta</t>
  </si>
  <si>
    <t>Externos</t>
  </si>
  <si>
    <t>Total</t>
  </si>
  <si>
    <t>Programación y presupuesto por área</t>
  </si>
  <si>
    <t>E) PROGRAMACIÓN Y PRESUPUESTO POR ÁREA</t>
  </si>
  <si>
    <t>6) Número de la versión actual:</t>
  </si>
  <si>
    <t xml:space="preserve">7) Fecha de la versión actual: </t>
  </si>
  <si>
    <t>Personas jurídicas</t>
  </si>
  <si>
    <t>Personas físicas</t>
  </si>
  <si>
    <t>Agrupaciones</t>
  </si>
  <si>
    <t>Ministerio de Ciencia, Tecnología y Telecomunicaciones (MICITT)</t>
  </si>
  <si>
    <t>Anual</t>
  </si>
  <si>
    <t>Bienal</t>
  </si>
  <si>
    <t>Cuatrienal</t>
  </si>
  <si>
    <t>Unidad de Planificación Sectorial</t>
  </si>
  <si>
    <t>Bienvenida</t>
  </si>
  <si>
    <t>G) Seguimiento</t>
  </si>
  <si>
    <t>Seguimiento Anual</t>
  </si>
  <si>
    <t xml:space="preserve">A) PRESENTACIÓN </t>
  </si>
  <si>
    <t>Secretaría de Planificación Institucional y Sectorial</t>
  </si>
  <si>
    <t>Meta 2015</t>
  </si>
  <si>
    <t>Meta 2016</t>
  </si>
  <si>
    <t>Meta 2017</t>
  </si>
  <si>
    <t>Meta 2018</t>
  </si>
  <si>
    <t xml:space="preserve">Unidad de Planificación Sectorial </t>
  </si>
  <si>
    <t xml:space="preserve">Herramienta Integral de Planificación (HIPNCTI)
</t>
  </si>
  <si>
    <t xml:space="preserve">F) Plan Acción </t>
  </si>
  <si>
    <t xml:space="preserve">H) Acción de mejora </t>
  </si>
  <si>
    <t>I) Verificacion de metas</t>
  </si>
  <si>
    <t xml:space="preserve">Acciones de mejora propuestas </t>
  </si>
  <si>
    <t xml:space="preserve">Registro de la verificación de la información suministrada </t>
  </si>
  <si>
    <t>Herramienta Integral de Planificación (HIPNCTI)</t>
  </si>
  <si>
    <t>INSTRUCCIONES: Asegurese de tener a mano el Anexo 1. "Instructivo de la HIPNCTI" antes de llenar las celdas con fondo verde claro.</t>
  </si>
  <si>
    <t xml:space="preserve">Unidad de Planificación  Sectorial </t>
  </si>
  <si>
    <t xml:space="preserve"> </t>
  </si>
  <si>
    <t xml:space="preserve">Programada </t>
  </si>
  <si>
    <t xml:space="preserve">Ejecutada </t>
  </si>
  <si>
    <t xml:space="preserve">Ejecución Presupuestaria </t>
  </si>
  <si>
    <t xml:space="preserve">G)  CUMPLIMIENTO ANUAL </t>
  </si>
  <si>
    <t>H. ACCIONES DE MEJORA</t>
  </si>
  <si>
    <t>I. VERIFICACIÓN DE METAS</t>
  </si>
  <si>
    <t xml:space="preserve">Meta cumplida </t>
  </si>
  <si>
    <t xml:space="preserve">Meta no cumplida </t>
  </si>
  <si>
    <t>80% o más</t>
  </si>
  <si>
    <t>50% - 79%</t>
  </si>
  <si>
    <t>0%  - 49%</t>
  </si>
  <si>
    <t xml:space="preserve">Meta parcialmente cumplida </t>
  </si>
  <si>
    <t>2) Programa Presupuestal:</t>
  </si>
  <si>
    <t>4) Enlace institucional de planificación por área:</t>
  </si>
  <si>
    <t>10) Indicador de producto</t>
  </si>
  <si>
    <t>11) Nivel del Indicador</t>
  </si>
  <si>
    <t>12) Objetivos de Desarrollo Sostenible</t>
  </si>
  <si>
    <t>F) PLAN DE ACCIÓN POR INDICADOR 2017</t>
  </si>
  <si>
    <t>F) PLAN DE ACCIÓN POR INDICADOR 2018</t>
  </si>
  <si>
    <t>PNSEBC</t>
  </si>
  <si>
    <t xml:space="preserve">13) Pilares o elementos transversales del Plan Nacional de Desarrollo vigente  </t>
  </si>
  <si>
    <t>14) Pilares de la Política Nacional de Sociedad y Economía Basadas en el Conocimiento al 2030</t>
  </si>
  <si>
    <t xml:space="preserve">15) Linea Acción Política Nacional de Sociedad y Economía Basadas en el Conocimiento al 2030 </t>
  </si>
  <si>
    <t>16) Objetivos Estratégicos Institucionales</t>
  </si>
  <si>
    <t xml:space="preserve">17) Nombre del Proyecto Institucional  </t>
  </si>
  <si>
    <t>18) Código y Nombre del Programa o Subprograma Presupuestario</t>
  </si>
  <si>
    <t>19) Producto Final (bienes / servicios)</t>
  </si>
  <si>
    <t>20) Unidad de medida del producto</t>
  </si>
  <si>
    <t>21) Normativa que sustenta el proyecto</t>
  </si>
  <si>
    <t>22) Metas del indicador</t>
  </si>
  <si>
    <t xml:space="preserve">23) Definición conceptual (Nota Técnica) </t>
  </si>
  <si>
    <t>24) Vinculación a la planificación estratégica</t>
  </si>
  <si>
    <t>25) Vinculación a la planificación programática</t>
  </si>
  <si>
    <t xml:space="preserve">26) Ponderación o peso </t>
  </si>
  <si>
    <t xml:space="preserve">27) Cobertura geográfica </t>
  </si>
  <si>
    <t xml:space="preserve">28) Usuarios </t>
  </si>
  <si>
    <t xml:space="preserve">29) Acceso a la información </t>
  </si>
  <si>
    <t>30) Tipo de indicador</t>
  </si>
  <si>
    <t xml:space="preserve">31) Dimensión </t>
  </si>
  <si>
    <t xml:space="preserve">32) Fórmula de cálculo </t>
  </si>
  <si>
    <t xml:space="preserve">33) Método para el  levantamiento de datos </t>
  </si>
  <si>
    <t xml:space="preserve">34) Fuentes de datos </t>
  </si>
  <si>
    <t>35) Periodicidad (frecuencia de medición)</t>
  </si>
  <si>
    <t>36) Serie histórica disponible</t>
  </si>
  <si>
    <t>37)  Dato de Línea base</t>
  </si>
  <si>
    <t>38) Supuestos</t>
  </si>
  <si>
    <t>39) Observaciones</t>
  </si>
  <si>
    <t xml:space="preserve">41) Fecha de elaboración del indicador </t>
  </si>
  <si>
    <t xml:space="preserve">42) Fecha de actualización del indicador </t>
  </si>
  <si>
    <t xml:space="preserve">43) Aplicaciones para el dato obtenido </t>
  </si>
  <si>
    <t xml:space="preserve">44) Formatos de difusión </t>
  </si>
  <si>
    <t xml:space="preserve">45) Responsable de la recopilación de la información </t>
  </si>
  <si>
    <t xml:space="preserve">46) Responsable de la ejecución del indicador </t>
  </si>
  <si>
    <t xml:space="preserve">47) Firma de validación </t>
  </si>
  <si>
    <t>32) Fórmula de cálculo</t>
  </si>
  <si>
    <t>22) Meta del indicador</t>
  </si>
  <si>
    <t>48) Meta Anual 2015</t>
  </si>
  <si>
    <t>48) Meta Anual 2016</t>
  </si>
  <si>
    <t>48) Meta Anual 2017</t>
  </si>
  <si>
    <t>48) Meta Anual 2018</t>
  </si>
  <si>
    <t>49) Cantidad</t>
  </si>
  <si>
    <t>50) Porcentual</t>
  </si>
  <si>
    <t>51) Presupuesto</t>
  </si>
  <si>
    <t>52) Fuente fondos</t>
  </si>
  <si>
    <t>53) Actividad</t>
  </si>
  <si>
    <t>54) Presupuesto</t>
  </si>
  <si>
    <t xml:space="preserve">55) Responsable de la actividad </t>
  </si>
  <si>
    <t>56) Programación Mensual</t>
  </si>
  <si>
    <t>57) Tareas</t>
  </si>
  <si>
    <t>46) Responsable de la ejecución del indicador</t>
  </si>
  <si>
    <t>X</t>
  </si>
  <si>
    <t>40) Estimación de recursos presupuestarios en millones de colones (considera el total de recursos que se invertirán del año 2015 al año 2021)</t>
  </si>
  <si>
    <t xml:space="preserve">Monto de presupuesto programado </t>
  </si>
  <si>
    <t>48) Programación Anual de la Meta 2015</t>
  </si>
  <si>
    <t>48) Programación Anual de la Meta 2016</t>
  </si>
  <si>
    <t>48) Programación Anual de la Meta 2017</t>
  </si>
  <si>
    <t>48) Programación Anual de la Meta 2018</t>
  </si>
  <si>
    <t>58)  Cumplimiento Anual de la Meta 2015</t>
  </si>
  <si>
    <t>58) Cumplimiento Anual de la Meta 2016</t>
  </si>
  <si>
    <t>58) Cumplimiento Anual de la Meta  2017</t>
  </si>
  <si>
    <t>58) Cumplimiento Anual de la Meta 2018</t>
  </si>
  <si>
    <t>59) Cantidad</t>
  </si>
  <si>
    <t>60) Porcentual</t>
  </si>
  <si>
    <t>61) Presupuesto</t>
  </si>
  <si>
    <t>62) Actividades Ejecutadas</t>
  </si>
  <si>
    <t>63) Documento anexo de verificación</t>
  </si>
  <si>
    <t xml:space="preserve"> 48) Meta anual 2017</t>
  </si>
  <si>
    <t xml:space="preserve">50) Porcentual </t>
  </si>
  <si>
    <t xml:space="preserve">51) Presupuesto </t>
  </si>
  <si>
    <t>58) Cumplimiento Anual de la Meta 2017</t>
  </si>
  <si>
    <t xml:space="preserve">60) Porcentual </t>
  </si>
  <si>
    <t xml:space="preserve">61) Presupuesto </t>
  </si>
  <si>
    <t xml:space="preserve">64) Porcentaje de cumplimiento </t>
  </si>
  <si>
    <t xml:space="preserve">65) Grado de cumplimiento </t>
  </si>
  <si>
    <t>66) Acciones de Mejora</t>
  </si>
  <si>
    <t>68) Fecha en que se realizó la verificación</t>
  </si>
  <si>
    <t>69) Técnica Verificación</t>
  </si>
  <si>
    <t>70) Fuente de Verificación</t>
  </si>
  <si>
    <t xml:space="preserve">71) Observaciones para el área </t>
  </si>
  <si>
    <t>72) Firma director o jefatura responsable</t>
  </si>
  <si>
    <r>
      <t xml:space="preserve">67) Verificación de la información suministrada del cumplimiento de los indicadores </t>
    </r>
    <r>
      <rPr>
        <b/>
        <i/>
        <sz val="12"/>
        <color theme="0"/>
        <rFont val="Arial"/>
        <family val="2"/>
      </rPr>
      <t>2015</t>
    </r>
  </si>
  <si>
    <r>
      <t xml:space="preserve">67) Verificación de la información suministrada del cumplimiento de los indicadores </t>
    </r>
    <r>
      <rPr>
        <b/>
        <i/>
        <sz val="12"/>
        <color theme="0"/>
        <rFont val="Arial"/>
        <family val="2"/>
      </rPr>
      <t>2016</t>
    </r>
  </si>
  <si>
    <r>
      <t xml:space="preserve">67) Verificación de la información suministrada del cumplimiento de los indicadores  </t>
    </r>
    <r>
      <rPr>
        <b/>
        <i/>
        <sz val="11"/>
        <color theme="0"/>
        <rFont val="Arial"/>
        <family val="2"/>
      </rPr>
      <t>2017</t>
    </r>
  </si>
  <si>
    <r>
      <t xml:space="preserve">67) Verificación de la información suministrada del cumplimiento de los indicadores   </t>
    </r>
    <r>
      <rPr>
        <b/>
        <i/>
        <sz val="11"/>
        <color theme="0"/>
        <rFont val="Arial"/>
        <family val="2"/>
      </rPr>
      <t>2018</t>
    </r>
  </si>
  <si>
    <t xml:space="preserve">D1) FICHA TÉCNICA DEL INDICADOR </t>
  </si>
  <si>
    <t>Dirección de Innovación</t>
  </si>
  <si>
    <t>893 - Coordinación y Desarrollo Científico Tecnológico</t>
  </si>
  <si>
    <t>David Ricardo Bullón Patton</t>
  </si>
  <si>
    <t>Marco Piedra Solano</t>
  </si>
  <si>
    <t>Contribuir al desarrollo nacional a través de la incorporación de la innovación como herramienta para el mejoramiento de la competitividad en las empresas.</t>
  </si>
  <si>
    <r>
      <rPr>
        <b/>
        <sz val="11"/>
        <color theme="1"/>
        <rFont val="Arial"/>
        <family val="2"/>
      </rPr>
      <t>P.02.01.</t>
    </r>
    <r>
      <rPr>
        <sz val="11"/>
        <color theme="1"/>
        <rFont val="Arial"/>
        <family val="2"/>
      </rPr>
      <t xml:space="preserve"> Cantidad de Pequeñas y medianas empresas (PYME) capacitadas y/o asesoradas en el Programa Innovación PYME, desarrollando proyectos de innovación.</t>
    </r>
  </si>
  <si>
    <r>
      <rPr>
        <b/>
        <sz val="11"/>
        <color theme="1"/>
        <rFont val="Arial"/>
        <family val="2"/>
      </rPr>
      <t>P.02.02.</t>
    </r>
    <r>
      <rPr>
        <sz val="11"/>
        <color theme="1"/>
        <rFont val="Arial"/>
        <family val="2"/>
      </rPr>
      <t>Cantidad de estudiantes de 15-20 años desarrollando un proyecto de innovación a partir del Programa Innovación Joven.</t>
    </r>
  </si>
  <si>
    <r>
      <rPr>
        <b/>
        <sz val="11"/>
        <color theme="1"/>
        <rFont val="Arial"/>
        <family val="2"/>
      </rPr>
      <t>P.02.03.</t>
    </r>
    <r>
      <rPr>
        <sz val="11"/>
        <color theme="1"/>
        <rFont val="Arial"/>
        <family val="2"/>
      </rPr>
      <t xml:space="preserve"> Cantidad de investigadores y emprendedores desarrollando proyectos de innovación de base científica y/o tecnológica, a partir de de encadenamientos generados en el Programa Innovación de Base Tecnológica.</t>
    </r>
  </si>
  <si>
    <t>Final</t>
  </si>
  <si>
    <t>1. Impulsar el crecimiento económico y generar empleos de calidad.</t>
  </si>
  <si>
    <t>3. Facilitar el incremento y la integración de las capacidades nacionales de ciencia, tecnología, innovación y telecomunicaciones a través de actividades que propicien una transición hacia la economía basada en el conocimiento.</t>
  </si>
  <si>
    <t>Innovación PYME</t>
  </si>
  <si>
    <t>Innovación Joven</t>
  </si>
  <si>
    <t>Innovación de Base Tecnológica</t>
  </si>
  <si>
    <t>893 Coordinación y Desarrollo Científico y Tecnológico</t>
  </si>
  <si>
    <t>2 Gestión para el estímulo de la Innovación Tecnológica.</t>
  </si>
  <si>
    <t>Pequeñas y medianas empresas (PYMEs) capacitadas y/o asesoradas en el Programa Innovación PYME, desarrollando proyectos de innovación.</t>
  </si>
  <si>
    <t>Estudiantes desarrollando proyectos de innovación producto del programa  Innovación Joven.</t>
  </si>
  <si>
    <t>Investigadores y emprendedores desarrollando proyectos de innovación de base científica y/o tecnológica, a partir de de encadenamientos generados en el Programa Innovación de Base Tecnológica.</t>
  </si>
  <si>
    <t>Datos primarios</t>
  </si>
  <si>
    <t>Número de PYMEs implementado proyectos de innovación producto del programa de Innovación PYME.</t>
  </si>
  <si>
    <t>Entrevistas y encuestas de seguimiento</t>
  </si>
  <si>
    <t>Informe de seguimiento de las empresas atendidas por la Dirección de Innovación.</t>
  </si>
  <si>
    <t>x</t>
  </si>
  <si>
    <t>Para el logro del indicador se requieren de fondos de la Dirección de Innovación y otros fondos internos del MICITT:
1-La casetilla de fondos internos contiene solamente el monto anual del presupuesto de la Dirección de Innovación. 
2-En los fondos PINN y PROPYME, se brindará apoyo directo en diseño de la convocatoria y la  divulgación de los siguientes fondos a lo largo del periodo:
(a) Fondo PINN: 1.400.000.000 colones para proyectos de innovación y  800.000.000 colones para proyectos de desarrollo empresarial. 
(b) Fondo PROPYME: 600.000.000 colones para innovación sectorial</t>
  </si>
  <si>
    <t>Marcela Monge Campos</t>
  </si>
  <si>
    <t>David Bullón Patton</t>
  </si>
  <si>
    <t xml:space="preserve">Número de estudiantes desarrollando proyectos de innovación producto del programa de Innovación PYME y otros programas de la Dirección de Innovación del  MICITT. Este indicador monitorea el éxito de los esfuerzos de la Dirección de Innovación en impulsar a los estudiantes a innovar y mantenerlos desarrollando proyectos de innovación.    </t>
  </si>
  <si>
    <t>Entrevistas / encuestas de seguimiento con beneficiario.</t>
  </si>
  <si>
    <t>Informe de setuimiento de estudiantes atendidos por la Dirección de Innovación</t>
  </si>
  <si>
    <t>Para el logro del indicador se requieren de fondos de la Dirección de Innovación y otros fondos internos del MICITT:
1 La casetilla de fondos internos contiene solamente el monto anual del presupuesto de la Dirección de Innovación. 
2- En los fondos del Fondo de Incentivos, se brindará apoyo directo en diseño de la convocatoria y la  divulgación de los fondos a lo largo del periodo
(a) Fondo de Incentivos: 45.000.000 para innovación jóven</t>
  </si>
  <si>
    <t xml:space="preserve">Se utiliza para el control del avance del proyecto y alcances de las metas </t>
  </si>
  <si>
    <t>Informes de seguimiento, página web del MICITT, Portal Nacional de Innovación y redes sociales.</t>
  </si>
  <si>
    <t>David Bullón Patton/ Marco Piedra Solano</t>
  </si>
  <si>
    <t xml:space="preserve">El programa de Innovación de base cientifica y Tecnológica, consiste en el fortalecimiento de la vinculación Universidad - Empresa, donde intervienen investigadores y emprendedores, que propician el desarrollo de iniciativas y proyectos de innovación de base científica y tecnológica. </t>
  </si>
  <si>
    <t>Número de investigadores y emprendedores desarrollando proyectos de innovación de base científica y/o tecnológica  producto del programa Innovación de Base Tecnológica.</t>
  </si>
  <si>
    <t>Talleres de capacitación y trabajo en caso de nuevos beneficiarios
Entrevistas / encuestas de seguimiento con beneficiarios.</t>
  </si>
  <si>
    <t>Informe de seguimiento de investigadores y emprendedores atendidos por la Dirección de Innovación.</t>
  </si>
  <si>
    <t>Para el logro del indicador se requieren de fondos de la Dirección de Innovación y otros fondos internos del MICITT:
1-La casetilla de fondos internos contiene solamente el monto del presupuesto de la Dirección de Innovación. 
2- En los fondos del Fondo de Incentivos, PINN y PROPYME, se brindará apoyo directo en diseño de la convocatoria y la  divulgación de los fondos a lo largo del periodo:
(a) Fondo de Incentivos: 105.000.000
(b) PINN: 540.000.000
(c) PROPYME: 150.000.000    
Uno de los proyectos bajo este programa se llama Innolab.  Los datos son acumulados, donde la meta es mantener a 75% de los(as) investigadores y emprendedores que innovaron el año anterior y añadir 25 nuevos(as).</t>
  </si>
  <si>
    <t>Marco Chaves Ramírez</t>
  </si>
  <si>
    <t>Presupuesto Nacional</t>
  </si>
  <si>
    <t>Diseño e implementación de estrategias para capacitar y asesorar PYMEs en temas de innovación</t>
  </si>
  <si>
    <t>Marcela Monge</t>
  </si>
  <si>
    <t>Diseño de estrategias</t>
  </si>
  <si>
    <t>Implementación de las capacitaciones y talleres de innovación</t>
  </si>
  <si>
    <t xml:space="preserve">Seguimiento de PYMEs participantes </t>
  </si>
  <si>
    <t>Festival de Innovación</t>
  </si>
  <si>
    <t>David Bullón</t>
  </si>
  <si>
    <t>Contratación de proveedor</t>
  </si>
  <si>
    <t>Planificación con actores contratados</t>
  </si>
  <si>
    <t>Ejecución del evento</t>
  </si>
  <si>
    <t>Programa Ruta In para formar a estudiantes en materia de innovación</t>
  </si>
  <si>
    <t>Diseño de términos de referencia y envío a universidades</t>
  </si>
  <si>
    <t>Selección de ganadores, escogencia de estudiantes participantes e implementación del proyecto</t>
  </si>
  <si>
    <t xml:space="preserve">Evaluaciones de impacto y seguimiento de participantes </t>
  </si>
  <si>
    <t>Viáticos para visitas a regiones para sensibiizar a jóvenes en innovación</t>
  </si>
  <si>
    <t>Planificación de visitas</t>
  </si>
  <si>
    <t>Ejecución de visitas</t>
  </si>
  <si>
    <t>Documentación de visitas</t>
  </si>
  <si>
    <t>Programa para impulsar innovación de base tecnológica</t>
  </si>
  <si>
    <t xml:space="preserve">Marco Chaves </t>
  </si>
  <si>
    <t>Diseño del programa y envio de propuestas a universidades</t>
  </si>
  <si>
    <t>Selección de universidades y ejecucion del proyecto</t>
  </si>
  <si>
    <t>Seguimiento de resultados</t>
  </si>
  <si>
    <t>Mantenimiento y fortalecimiento del Portal Nacional de Innovación</t>
  </si>
  <si>
    <t>Marcela Monge y Marco Piedra</t>
  </si>
  <si>
    <t>Crear cartel, publicación y selección del oferente ganador</t>
  </si>
  <si>
    <t>Desarrollo del plan de mantenimiento y fortalecimiento del Portal</t>
  </si>
  <si>
    <t>Seguimiento de avance</t>
  </si>
  <si>
    <t>ninguno</t>
  </si>
  <si>
    <t>no esta contemplado PNCT</t>
  </si>
  <si>
    <t>Carpeta compartida de la Dirección Innovación.</t>
  </si>
  <si>
    <t>9: Industria, innovación, infraestructura. Construir infraestructuras resilientes, promover la industrialización inclusiva y sostenible y fomentar la innovación.</t>
  </si>
  <si>
    <t>Cuarto Pilar Economía: Impulso del bienestar a través de la innovación.</t>
  </si>
  <si>
    <t xml:space="preserve">Línea de Acción 10: Desarrollar cultura y capacidades para la innovación en el sector productivo con una perspectiva global.
</t>
  </si>
  <si>
    <t>Línea de Acción 11: Aplicar el conocimiento de manera multidireccional y proactiva en procesos de innovación enfocados en las necesidades de la sociedad.</t>
  </si>
  <si>
    <t xml:space="preserve">
Línea de Acción 5: Formar talento humano en ciencia, tecnología e innovación que fortalezca al sector productivo y creativo del país.</t>
  </si>
  <si>
    <t>Segundo Pilar Sociedad: Apropiación social del conocimiento científico y tecnológico.</t>
  </si>
  <si>
    <t>Ley 7169</t>
  </si>
  <si>
    <t>Ley 7169
Ley 8262</t>
  </si>
  <si>
    <t xml:space="preserve">Ley 7169
</t>
  </si>
  <si>
    <t>1.3.1</t>
  </si>
  <si>
    <t>n/a</t>
  </si>
  <si>
    <t>Pilar 4, Linea de Acción 10</t>
  </si>
  <si>
    <t>P.02.01.</t>
  </si>
  <si>
    <t>6 de mayo 2015</t>
  </si>
  <si>
    <t>27 de febrero 2016</t>
  </si>
  <si>
    <t>Innovación joven consiste en capacitación dirigida a estudiantes con edades de 15 a 20 años, a través de metodología de investigación, técnicas de design thinkig (pensamiento del diseño), diseño de interacción, diagramación y procesos creativos de documentación, Lean Startup emprendimiento esbelto, es decir, atendiendo los requerimientos básicos, prototipado y fabricación digital, propiedad intelectual, derechos de autor, programación creativa con Arduino (microcontrolador y un entorno de desarrollo (IDE), diseñado para facilitar el uso de la electrónica en proyectos multidisciplinarios) y programa Mathemática (programa utilizado en áreas científicas, de ingeniería, matemáticas y áreas computacionales), para el desarrollo de productos y/o proyectos innovadores.</t>
  </si>
  <si>
    <t xml:space="preserve">Pilar 2, Linea de Acción 5 </t>
  </si>
  <si>
    <t>P.2.2.</t>
  </si>
  <si>
    <t>Pilar 4, Linea de Acción 11</t>
  </si>
  <si>
    <t>P.02.03</t>
  </si>
  <si>
    <t>Se grabaó un video sobre el trabajo de la dirección con PYMEs, y se organizaron actividades relacionadas a PYMEs en el evento Innovación 360, se actualizó y  mantuvo el Portal de Innovación.</t>
  </si>
  <si>
    <t>Se grabó un video sobre el trabajo de la dirección en innovación de base tecnológica y se organizaron actividades relacionadas en el evento innovación 360. Se organizaron encuentros entre investigadores y empresarios.</t>
  </si>
  <si>
    <t>Se grabó un video sobre el trabajo de la dirección con Jóvenes y organizaron actividades sobre jóvenes en el evento Innovación 360.  Se hicieron giras de sensibilización. El programa Ruta In se financio con otros fondos.</t>
  </si>
  <si>
    <t xml:space="preserve">Se mantuvieron los contenidos del portal de innovación relacionados a investigadores y emprendedores.  Se organizaron actividades relacionadas a investigadores y emprendedores en el evento Innovación 360, Se organizó el encuentro academia empresa Click para Innovar. </t>
  </si>
  <si>
    <t>Se mantuvieron los contenidos del portal de innovación relacionados a Jovenes. Se organizaron actividades relacionadas a jóvenes en el evento Innovación 360, Se organzó el evento Ruta IN y  se organizaron charlas de sensibilización.</t>
  </si>
  <si>
    <t>La actividad de Ruta In de noviembre y diciembre completarán los números.</t>
  </si>
  <si>
    <t>ninguna</t>
  </si>
  <si>
    <t>Dado que se recortó el presupuesto, se intentará lograr la meta a través de activdiades gratuitas.</t>
  </si>
  <si>
    <t>Marco Piedra</t>
  </si>
  <si>
    <t xml:space="preserve">Click para Innovar Mantenimiento Portal Innovación.  </t>
  </si>
  <si>
    <t>Los fondos asignados a Huella Pyme fueron cancelados debido a la restricción fiscal del decreto del 01/08/2017, lo que obligó a posponer lo planeado para el 2018 y a buscar nuevas formas de financiamiento para lograr los objetivos. En este ámbito de trabajo, la meta acumulativa del 2016 fue 81 pequeñas y medianas empresas (PYME) capacitadas y/o asesoradas en el Programa Innovación PYME, desarrollando proyectos de innovación. A pesar de que el programa de Huella Pyme se retrasó por limitación presupuestario, el trabajo de sensibilización y acompañamiento a Pymes en el 2017 permitió alcanzar la meta de 90 empresas.  
Festival Nacional de Innovación (Prisma Innovation Fest).</t>
  </si>
  <si>
    <t>Tercera edición Ruta IN 
Visitas de sensibilziación</t>
  </si>
  <si>
    <t>David Bullón Patton
Marco Piedra Solano</t>
  </si>
  <si>
    <t>Marco Piedra Solano
David Bullón Patton</t>
  </si>
  <si>
    <t>Marcela Monge Campos
Marco Piedra Solano</t>
  </si>
  <si>
    <t xml:space="preserve">Los fondos asignados a Huella Pyme ¢7.000.000  fueron cancelados debido a la restricción fiscal del decreto del 01/08/2017, lo que obligó a posponer lo planeado para el 2018 y a buscar nuevas formas de financiamiento para lograr los objetivos. </t>
  </si>
  <si>
    <t xml:space="preserve">Programa Innovación PYME, apoya a PYMEs en sus proyectos de innovación de producto/servicio, proceso, comercialización y modelo organizacional a través de fondos no reembolsables complementarios, asesoría y acompañamiento, fondos PINN-PROPYME  </t>
  </si>
  <si>
    <t>Se mantuvieron los contenidos del portal de innovación relacionados a PYMEs.  Se organizaron actividades relacionadas a PYMEs en el evento Innovación 360. Se hicieron visitas de sensibilización.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</si>
</sst>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₡&quot;#,##0;\-&quot;₡&quot;#,##0"/>
    <numFmt numFmtId="42" formatCode="_-&quot;₡&quot;* #,##0_-;\-&quot;₡&quot;* #,##0_-;_-&quot;₡&quot;* &quot;-&quot;_-;_-@_-"/>
    <numFmt numFmtId="164" formatCode="&quot;₡&quot;#,##0_);\(&quot;₡&quot;#,##0\)"/>
    <numFmt numFmtId="165" formatCode="_(&quot;₡&quot;* #,##0.00_);_(&quot;₡&quot;* \(#,##0.00\);_(&quot;₡&quot;* &quot;-&quot;??_);_(@_)"/>
    <numFmt numFmtId="166" formatCode="_(* #,##0.00_);_(* \(#,##0.00\);_(* &quot;-&quot;??_);_(@_)"/>
    <numFmt numFmtId="167" formatCode="_(* #,##0_);_(* \(#,##0\);_(* &quot;-&quot;??_);_(@_)"/>
    <numFmt numFmtId="168" formatCode="[$-140A]d&quot; de &quot;mmmm&quot; de &quot;yyyy;@"/>
    <numFmt numFmtId="169" formatCode="&quot;₡&quot;#,##0"/>
    <numFmt numFmtId="170" formatCode="[$-140A]d&quot; de &quot;mmmm&quot; de &quot;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1"/>
      <color rgb="FF000099"/>
      <name val="Arial"/>
      <family val="2"/>
    </font>
    <font>
      <b/>
      <sz val="11"/>
      <color rgb="FF000099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1"/>
      <color theme="1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3B63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5D90C"/>
        <bgColor indexed="64"/>
      </patternFill>
    </fill>
    <fill>
      <patternFill patternType="solid">
        <fgColor rgb="FFB30A2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6" tint="0.59999389629810485"/>
        <bgColor rgb="FFD6E3BC"/>
      </patternFill>
    </fill>
  </fills>
  <borders count="2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auto="1"/>
      </left>
      <right style="thin">
        <color theme="0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000099"/>
      </left>
      <right/>
      <top style="thick">
        <color rgb="FF000099"/>
      </top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  <border>
      <left/>
      <right style="thick">
        <color rgb="FF000099"/>
      </right>
      <top style="thick">
        <color rgb="FF000099"/>
      </top>
      <bottom style="thick">
        <color rgb="FF000099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hair">
        <color rgb="FF003300"/>
      </bottom>
      <diagonal/>
    </border>
    <border>
      <left style="hair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/>
      <top style="thin">
        <color rgb="FF003300"/>
      </top>
      <bottom style="hair">
        <color rgb="FF003300"/>
      </bottom>
      <diagonal/>
    </border>
    <border>
      <left style="hair">
        <color rgb="FF003300"/>
      </left>
      <right/>
      <top style="hair">
        <color rgb="FF003300"/>
      </top>
      <bottom style="hair">
        <color rgb="FF003300"/>
      </bottom>
      <diagonal/>
    </border>
    <border>
      <left/>
      <right style="hair">
        <color rgb="FF003300"/>
      </right>
      <top style="thin">
        <color rgb="FF003300"/>
      </top>
      <bottom style="hair">
        <color rgb="FF003300"/>
      </bottom>
      <diagonal/>
    </border>
    <border>
      <left style="thin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 style="thin">
        <color rgb="FF003300"/>
      </right>
      <top style="thin">
        <color rgb="FF003300"/>
      </top>
      <bottom style="hair">
        <color rgb="FF003300"/>
      </bottom>
      <diagonal/>
    </border>
    <border>
      <left style="thin">
        <color rgb="FF003300"/>
      </left>
      <right style="hair">
        <color rgb="FF003300"/>
      </right>
      <top style="hair">
        <color rgb="FF003300"/>
      </top>
      <bottom style="hair">
        <color rgb="FF003300"/>
      </bottom>
      <diagonal/>
    </border>
    <border>
      <left style="hair">
        <color rgb="FF003300"/>
      </left>
      <right style="thin">
        <color rgb="FF003300"/>
      </right>
      <top style="hair">
        <color rgb="FF003300"/>
      </top>
      <bottom style="hair">
        <color rgb="FF003300"/>
      </bottom>
      <diagonal/>
    </border>
    <border>
      <left/>
      <right/>
      <top style="thick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hair">
        <color rgb="FF003300"/>
      </bottom>
      <diagonal/>
    </border>
    <border>
      <left/>
      <right/>
      <top style="hair">
        <color rgb="FF003300"/>
      </top>
      <bottom style="hair">
        <color rgb="FF003300"/>
      </bottom>
      <diagonal/>
    </border>
    <border>
      <left style="thick">
        <color rgb="FF003300"/>
      </left>
      <right/>
      <top style="thick">
        <color rgb="FF003300"/>
      </top>
      <bottom/>
      <diagonal/>
    </border>
    <border>
      <left/>
      <right/>
      <top style="thick">
        <color rgb="FF003300"/>
      </top>
      <bottom/>
      <diagonal/>
    </border>
    <border>
      <left/>
      <right style="thick">
        <color rgb="FF003300"/>
      </right>
      <top style="thick">
        <color rgb="FF003300"/>
      </top>
      <bottom/>
      <diagonal/>
    </border>
    <border>
      <left style="thick">
        <color rgb="FF003300"/>
      </left>
      <right/>
      <top/>
      <bottom/>
      <diagonal/>
    </border>
    <border>
      <left/>
      <right style="thick">
        <color rgb="FF003300"/>
      </right>
      <top/>
      <bottom/>
      <diagonal/>
    </border>
    <border>
      <left/>
      <right style="hair">
        <color rgb="FF003300"/>
      </right>
      <top style="hair">
        <color rgb="FF003300"/>
      </top>
      <bottom/>
      <diagonal/>
    </border>
    <border>
      <left/>
      <right style="hair">
        <color rgb="FF003300"/>
      </right>
      <top/>
      <bottom style="hair">
        <color rgb="FF003300"/>
      </bottom>
      <diagonal/>
    </border>
    <border>
      <left/>
      <right/>
      <top style="hair">
        <color rgb="FF003300"/>
      </top>
      <bottom/>
      <diagonal/>
    </border>
    <border>
      <left/>
      <right/>
      <top/>
      <bottom style="hair">
        <color rgb="FF003300"/>
      </bottom>
      <diagonal/>
    </border>
    <border>
      <left style="hair">
        <color rgb="FF003300"/>
      </left>
      <right/>
      <top/>
      <bottom style="hair">
        <color rgb="FF003300"/>
      </bottom>
      <diagonal/>
    </border>
    <border>
      <left style="hair">
        <color rgb="FF003300"/>
      </left>
      <right style="hair">
        <color rgb="FF003300"/>
      </right>
      <top/>
      <bottom style="hair">
        <color rgb="FF003300"/>
      </bottom>
      <diagonal/>
    </border>
    <border>
      <left style="hair">
        <color rgb="FF003300"/>
      </left>
      <right/>
      <top style="hair">
        <color rgb="FF003300"/>
      </top>
      <bottom/>
      <diagonal/>
    </border>
    <border>
      <left/>
      <right style="hair">
        <color rgb="FF003300"/>
      </right>
      <top/>
      <bottom/>
      <diagonal/>
    </border>
    <border>
      <left style="thick">
        <color rgb="FF003300"/>
      </left>
      <right/>
      <top/>
      <bottom style="thick">
        <color rgb="FF003300"/>
      </bottom>
      <diagonal/>
    </border>
    <border>
      <left/>
      <right/>
      <top/>
      <bottom style="thick">
        <color rgb="FF003300"/>
      </bottom>
      <diagonal/>
    </border>
    <border>
      <left/>
      <right style="thick">
        <color rgb="FF003300"/>
      </right>
      <top/>
      <bottom style="thick">
        <color rgb="FF003300"/>
      </bottom>
      <diagonal/>
    </border>
    <border>
      <left style="hair">
        <color rgb="FF003300"/>
      </left>
      <right/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  <border>
      <left style="hair">
        <color rgb="FF003300"/>
      </left>
      <right/>
      <top style="thin">
        <color rgb="FF003300"/>
      </top>
      <bottom/>
      <diagonal/>
    </border>
    <border>
      <left/>
      <right style="hair">
        <color rgb="FF003300"/>
      </right>
      <top style="thin">
        <color rgb="FF003300"/>
      </top>
      <bottom/>
      <diagonal/>
    </border>
    <border>
      <left/>
      <right/>
      <top/>
      <bottom style="thin">
        <color rgb="FF003300"/>
      </bottom>
      <diagonal/>
    </border>
    <border>
      <left style="hair">
        <color rgb="FF003300"/>
      </left>
      <right/>
      <top style="hair">
        <color rgb="FF003300"/>
      </top>
      <bottom style="thin">
        <color rgb="FF003300"/>
      </bottom>
      <diagonal/>
    </border>
    <border>
      <left/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/>
      <right/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/>
      <diagonal/>
    </border>
    <border>
      <left/>
      <right/>
      <top style="thin">
        <color rgb="FF003300"/>
      </top>
      <bottom style="thick">
        <color rgb="FF003300"/>
      </bottom>
      <diagonal/>
    </border>
    <border>
      <left style="hair">
        <color rgb="FF003300"/>
      </left>
      <right/>
      <top style="thin">
        <color rgb="FF003300"/>
      </top>
      <bottom style="thick">
        <color rgb="FF003300"/>
      </bottom>
      <diagonal/>
    </border>
    <border>
      <left style="hair">
        <color rgb="FF003300"/>
      </left>
      <right/>
      <top/>
      <bottom style="thin">
        <color rgb="FF003300"/>
      </bottom>
      <diagonal/>
    </border>
    <border>
      <left style="thin">
        <color rgb="FF003300"/>
      </left>
      <right style="hair">
        <color rgb="FF003300"/>
      </right>
      <top/>
      <bottom style="hair">
        <color rgb="FF003300"/>
      </bottom>
      <diagonal/>
    </border>
    <border>
      <left style="hair">
        <color rgb="FF003300"/>
      </left>
      <right style="thin">
        <color rgb="FF003300"/>
      </right>
      <top/>
      <bottom style="hair">
        <color rgb="FF003300"/>
      </bottom>
      <diagonal/>
    </border>
    <border>
      <left style="medium">
        <color rgb="FF003300"/>
      </left>
      <right style="hair">
        <color rgb="FF003300"/>
      </right>
      <top style="hair">
        <color rgb="FF003300"/>
      </top>
      <bottom style="hair">
        <color rgb="FF003300"/>
      </bottom>
      <diagonal/>
    </border>
    <border>
      <left style="medium">
        <color rgb="FF003300"/>
      </left>
      <right style="hair">
        <color rgb="FF003300"/>
      </right>
      <top style="hair">
        <color rgb="FF003300"/>
      </top>
      <bottom style="medium">
        <color rgb="FF003300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medium">
        <color rgb="FF003300"/>
      </bottom>
      <diagonal/>
    </border>
    <border>
      <left style="hair">
        <color rgb="FF003300"/>
      </left>
      <right style="medium">
        <color rgb="FF003300"/>
      </right>
      <top style="hair">
        <color rgb="FF003300"/>
      </top>
      <bottom style="medium">
        <color rgb="FF003300"/>
      </bottom>
      <diagonal/>
    </border>
    <border>
      <left style="medium">
        <color rgb="FF003300"/>
      </left>
      <right style="hair">
        <color rgb="FF003300"/>
      </right>
      <top style="hair">
        <color rgb="FF003300"/>
      </top>
      <bottom/>
      <diagonal/>
    </border>
    <border>
      <left style="medium">
        <color rgb="FF003300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 style="hair">
        <color rgb="FF003300"/>
      </left>
      <right style="medium">
        <color rgb="FF003300"/>
      </right>
      <top style="thin">
        <color rgb="FF003300"/>
      </top>
      <bottom style="hair">
        <color rgb="FF003300"/>
      </bottom>
      <diagonal/>
    </border>
    <border>
      <left style="medium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medium">
        <color rgb="FF003300"/>
      </right>
      <top style="hair">
        <color rgb="FF003300"/>
      </top>
      <bottom style="thin">
        <color rgb="FF003300"/>
      </bottom>
      <diagonal/>
    </border>
    <border>
      <left style="thin">
        <color rgb="FF003300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thin">
        <color rgb="FF003300"/>
      </right>
      <top style="hair">
        <color rgb="FF003300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hair">
        <color rgb="FF003300"/>
      </bottom>
      <diagonal/>
    </border>
    <border>
      <left style="thin">
        <color rgb="FF003300"/>
      </left>
      <right style="thin">
        <color rgb="FF003300"/>
      </right>
      <top style="hair">
        <color rgb="FF003300"/>
      </top>
      <bottom style="hair">
        <color rgb="FF003300"/>
      </bottom>
      <diagonal/>
    </border>
    <border>
      <left style="thin">
        <color rgb="FF003300"/>
      </left>
      <right style="thin">
        <color rgb="FF003300"/>
      </right>
      <top style="hair">
        <color rgb="FF003300"/>
      </top>
      <bottom style="thin">
        <color rgb="FF003300"/>
      </bottom>
      <diagonal/>
    </border>
    <border>
      <left style="medium">
        <color rgb="FF003300"/>
      </left>
      <right style="hair">
        <color rgb="FF003300"/>
      </right>
      <top style="medium">
        <color rgb="FF003300"/>
      </top>
      <bottom/>
      <diagonal/>
    </border>
    <border>
      <left style="hair">
        <color rgb="FF003300"/>
      </left>
      <right style="hair">
        <color rgb="FF003300"/>
      </right>
      <top style="medium">
        <color rgb="FF003300"/>
      </top>
      <bottom/>
      <diagonal/>
    </border>
    <border>
      <left style="medium">
        <color rgb="FF003300"/>
      </left>
      <right style="hair">
        <color rgb="FF003300"/>
      </right>
      <top/>
      <bottom style="hair">
        <color rgb="FF003300"/>
      </bottom>
      <diagonal/>
    </border>
    <border>
      <left style="hair">
        <color rgb="FF003300"/>
      </left>
      <right style="medium">
        <color rgb="FF003300"/>
      </right>
      <top/>
      <bottom style="hair">
        <color rgb="FF003300"/>
      </bottom>
      <diagonal/>
    </border>
    <border>
      <left style="hair">
        <color rgb="FF003300"/>
      </left>
      <right/>
      <top style="medium">
        <color rgb="FF003300"/>
      </top>
      <bottom style="thin">
        <color rgb="FF003300"/>
      </bottom>
      <diagonal/>
    </border>
    <border>
      <left/>
      <right/>
      <top style="medium">
        <color rgb="FF003300"/>
      </top>
      <bottom style="thin">
        <color rgb="FF003300"/>
      </bottom>
      <diagonal/>
    </border>
    <border>
      <left/>
      <right style="medium">
        <color rgb="FF003300"/>
      </right>
      <top style="medium">
        <color rgb="FF003300"/>
      </top>
      <bottom style="thin">
        <color rgb="FF003300"/>
      </bottom>
      <diagonal/>
    </border>
    <border>
      <left style="hair">
        <color rgb="FF003300"/>
      </left>
      <right/>
      <top style="hair">
        <color rgb="FF003300"/>
      </top>
      <bottom style="medium">
        <color rgb="FF003300"/>
      </bottom>
      <diagonal/>
    </border>
    <border>
      <left/>
      <right style="hair">
        <color rgb="FF003300"/>
      </right>
      <top style="hair">
        <color rgb="FF003300"/>
      </top>
      <bottom style="medium">
        <color rgb="FF003300"/>
      </bottom>
      <diagonal/>
    </border>
    <border>
      <left style="thin">
        <color rgb="FF003300"/>
      </left>
      <right style="thin">
        <color rgb="FF003300"/>
      </right>
      <top/>
      <bottom style="hair">
        <color rgb="FF003300"/>
      </bottom>
      <diagonal/>
    </border>
    <border>
      <left style="thin">
        <color rgb="FF003300"/>
      </left>
      <right style="thin">
        <color rgb="FF003300"/>
      </right>
      <top style="hair">
        <color rgb="FF003300"/>
      </top>
      <bottom style="medium">
        <color rgb="FF003300"/>
      </bottom>
      <diagonal/>
    </border>
    <border>
      <left/>
      <right/>
      <top style="hair">
        <color rgb="FF003300"/>
      </top>
      <bottom style="medium">
        <color rgb="FF003300"/>
      </bottom>
      <diagonal/>
    </border>
    <border>
      <left style="thin">
        <color rgb="FF003300"/>
      </left>
      <right style="hair">
        <color rgb="FF003300"/>
      </right>
      <top style="hair">
        <color rgb="FF003300"/>
      </top>
      <bottom style="medium">
        <color rgb="FF003300"/>
      </bottom>
      <diagonal/>
    </border>
    <border>
      <left style="hair">
        <color rgb="FF003300"/>
      </left>
      <right style="thin">
        <color rgb="FF003300"/>
      </right>
      <top style="hair">
        <color rgb="FF003300"/>
      </top>
      <bottom style="medium">
        <color rgb="FF003300"/>
      </bottom>
      <diagonal/>
    </border>
    <border>
      <left style="hair">
        <color rgb="FF003300"/>
      </left>
      <right style="hair">
        <color rgb="FF003300"/>
      </right>
      <top/>
      <bottom style="thin">
        <color rgb="FF0033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rgb="FF000099"/>
      </left>
      <right style="thin">
        <color theme="0"/>
      </right>
      <top style="thick">
        <color rgb="FF000099"/>
      </top>
      <bottom/>
      <diagonal/>
    </border>
    <border>
      <left style="thin">
        <color theme="0"/>
      </left>
      <right style="thin">
        <color theme="0"/>
      </right>
      <top style="thick">
        <color rgb="FF000099"/>
      </top>
      <bottom/>
      <diagonal/>
    </border>
    <border>
      <left style="thin">
        <color theme="0"/>
      </left>
      <right style="thin">
        <color theme="0"/>
      </right>
      <top style="thick">
        <color rgb="FF000099"/>
      </top>
      <bottom style="thin">
        <color theme="0"/>
      </bottom>
      <diagonal/>
    </border>
    <border>
      <left style="thin">
        <color theme="0"/>
      </left>
      <right style="thick">
        <color rgb="FF000099"/>
      </right>
      <top style="thick">
        <color rgb="FF000099"/>
      </top>
      <bottom style="thin">
        <color theme="0"/>
      </bottom>
      <diagonal/>
    </border>
    <border>
      <left style="thick">
        <color rgb="FF00009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000099"/>
      </right>
      <top style="thin">
        <color theme="0"/>
      </top>
      <bottom style="thin">
        <color theme="0"/>
      </bottom>
      <diagonal/>
    </border>
    <border>
      <left style="thick">
        <color rgb="FF00009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0099"/>
      </left>
      <right style="thin">
        <color theme="0"/>
      </right>
      <top style="thin">
        <color theme="0"/>
      </top>
      <bottom style="thick">
        <color rgb="FF0000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000099"/>
      </bottom>
      <diagonal/>
    </border>
    <border>
      <left style="thin">
        <color theme="0"/>
      </left>
      <right style="thin">
        <color theme="0"/>
      </right>
      <top/>
      <bottom style="thick">
        <color rgb="FF000099"/>
      </bottom>
      <diagonal/>
    </border>
    <border>
      <left style="thin">
        <color theme="0"/>
      </left>
      <right style="thick">
        <color rgb="FF000099"/>
      </right>
      <top style="thin">
        <color theme="0"/>
      </top>
      <bottom style="thick">
        <color rgb="FF000099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/>
      </left>
      <right/>
      <top style="thick">
        <color rgb="FF00009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rgb="FF000099"/>
      </left>
      <right style="thin">
        <color theme="0"/>
      </right>
      <top style="thin">
        <color theme="0"/>
      </top>
      <bottom/>
      <diagonal/>
    </border>
    <border>
      <left style="thick">
        <color rgb="FF000099"/>
      </left>
      <right/>
      <top/>
      <bottom/>
      <diagonal/>
    </border>
    <border>
      <left style="thick">
        <color rgb="FF000099"/>
      </left>
      <right style="thin">
        <color theme="0"/>
      </right>
      <top/>
      <bottom/>
      <diagonal/>
    </border>
    <border>
      <left/>
      <right style="thick">
        <color rgb="FF000099"/>
      </right>
      <top style="thin">
        <color theme="0"/>
      </top>
      <bottom style="thin">
        <color theme="0"/>
      </bottom>
      <diagonal/>
    </border>
    <border>
      <left style="thick">
        <color rgb="FF00009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auto="1"/>
      </top>
      <bottom style="hair">
        <color rgb="FF00330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rgb="FF0033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rgb="FF003300"/>
      </right>
      <top style="medium">
        <color auto="1"/>
      </top>
      <bottom style="hair">
        <color rgb="FF003300"/>
      </bottom>
      <diagonal/>
    </border>
    <border>
      <left style="hair">
        <color rgb="FF003300"/>
      </left>
      <right style="medium">
        <color auto="1"/>
      </right>
      <top style="medium">
        <color auto="1"/>
      </top>
      <bottom style="hair">
        <color rgb="FF003300"/>
      </bottom>
      <diagonal/>
    </border>
    <border>
      <left style="medium">
        <color auto="1"/>
      </left>
      <right style="hair">
        <color rgb="FF003300"/>
      </right>
      <top style="hair">
        <color rgb="FF003300"/>
      </top>
      <bottom style="hair">
        <color rgb="FF003300"/>
      </bottom>
      <diagonal/>
    </border>
    <border>
      <left style="hair">
        <color rgb="FF003300"/>
      </left>
      <right style="medium">
        <color auto="1"/>
      </right>
      <top style="hair">
        <color rgb="FF003300"/>
      </top>
      <bottom style="hair">
        <color rgb="FF003300"/>
      </bottom>
      <diagonal/>
    </border>
    <border>
      <left style="medium">
        <color auto="1"/>
      </left>
      <right style="hair">
        <color rgb="FF003300"/>
      </right>
      <top style="hair">
        <color rgb="FF003300"/>
      </top>
      <bottom style="medium">
        <color auto="1"/>
      </bottom>
      <diagonal/>
    </border>
    <border>
      <left style="hair">
        <color rgb="FF003300"/>
      </left>
      <right style="medium">
        <color auto="1"/>
      </right>
      <top style="hair">
        <color rgb="FF003300"/>
      </top>
      <bottom style="medium">
        <color auto="1"/>
      </bottom>
      <diagonal/>
    </border>
    <border>
      <left style="medium">
        <color auto="1"/>
      </left>
      <right style="hair">
        <color rgb="FF003300"/>
      </right>
      <top/>
      <bottom style="hair">
        <color rgb="FF003300"/>
      </bottom>
      <diagonal/>
    </border>
    <border>
      <left style="hair">
        <color rgb="FF003300"/>
      </left>
      <right style="medium">
        <color auto="1"/>
      </right>
      <top/>
      <bottom style="hair">
        <color rgb="FF00330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rgb="FF003300"/>
      </bottom>
      <diagonal/>
    </border>
    <border>
      <left/>
      <right/>
      <top style="medium">
        <color auto="1"/>
      </top>
      <bottom style="thin">
        <color rgb="FF003300"/>
      </bottom>
      <diagonal/>
    </border>
    <border>
      <left/>
      <right style="medium">
        <color auto="1"/>
      </right>
      <top style="medium">
        <color auto="1"/>
      </top>
      <bottom style="thin">
        <color rgb="FF003300"/>
      </bottom>
      <diagonal/>
    </border>
    <border>
      <left style="medium">
        <color auto="1"/>
      </left>
      <right style="hair">
        <color rgb="FF003300"/>
      </right>
      <top/>
      <bottom style="thin">
        <color rgb="FF003300"/>
      </bottom>
      <diagonal/>
    </border>
    <border>
      <left/>
      <right style="medium">
        <color auto="1"/>
      </right>
      <top/>
      <bottom style="thin">
        <color rgb="FF003300"/>
      </bottom>
      <diagonal/>
    </border>
    <border>
      <left/>
      <right style="medium">
        <color auto="1"/>
      </right>
      <top style="thin">
        <color rgb="FF003300"/>
      </top>
      <bottom style="thin">
        <color rgb="FF003300"/>
      </bottom>
      <diagonal/>
    </border>
    <border>
      <left style="medium">
        <color auto="1"/>
      </left>
      <right/>
      <top style="thin">
        <color rgb="FF003300"/>
      </top>
      <bottom/>
      <diagonal/>
    </border>
    <border>
      <left style="medium">
        <color auto="1"/>
      </left>
      <right/>
      <top/>
      <bottom style="thin">
        <color rgb="FF003300"/>
      </bottom>
      <diagonal/>
    </border>
    <border>
      <left style="hair">
        <color rgb="FF003300"/>
      </left>
      <right style="medium">
        <color auto="1"/>
      </right>
      <top style="hair">
        <color rgb="FF003300"/>
      </top>
      <bottom style="thin">
        <color rgb="FF003300"/>
      </bottom>
      <diagonal/>
    </border>
    <border>
      <left style="medium">
        <color auto="1"/>
      </left>
      <right style="hair">
        <color rgb="FF003300"/>
      </right>
      <top style="thin">
        <color rgb="FF003300"/>
      </top>
      <bottom style="thin">
        <color rgb="FF003300"/>
      </bottom>
      <diagonal/>
    </border>
    <border>
      <left/>
      <right style="medium">
        <color auto="1"/>
      </right>
      <top/>
      <bottom style="hair">
        <color rgb="FF003300"/>
      </bottom>
      <diagonal/>
    </border>
    <border>
      <left style="medium">
        <color auto="1"/>
      </left>
      <right style="hair">
        <color rgb="FF003300"/>
      </right>
      <top style="hair">
        <color rgb="FF003300"/>
      </top>
      <bottom/>
      <diagonal/>
    </border>
    <border>
      <left/>
      <right style="medium">
        <color auto="1"/>
      </right>
      <top style="hair">
        <color rgb="FF003300"/>
      </top>
      <bottom/>
      <diagonal/>
    </border>
    <border>
      <left/>
      <right style="medium">
        <color auto="1"/>
      </right>
      <top style="thin">
        <color rgb="FF003300"/>
      </top>
      <bottom style="hair">
        <color rgb="FF003300"/>
      </bottom>
      <diagonal/>
    </border>
    <border>
      <left/>
      <right style="medium">
        <color auto="1"/>
      </right>
      <top style="hair">
        <color rgb="FF003300"/>
      </top>
      <bottom style="thin">
        <color rgb="FF003300"/>
      </bottom>
      <diagonal/>
    </border>
    <border>
      <left style="medium">
        <color auto="1"/>
      </left>
      <right style="hair">
        <color rgb="FF003300"/>
      </right>
      <top/>
      <bottom/>
      <diagonal/>
    </border>
    <border>
      <left style="medium">
        <color auto="1"/>
      </left>
      <right style="hair">
        <color rgb="FF003300"/>
      </right>
      <top style="thin">
        <color rgb="FF003300"/>
      </top>
      <bottom style="hair">
        <color rgb="FF003300"/>
      </bottom>
      <diagonal/>
    </border>
    <border>
      <left style="medium">
        <color auto="1"/>
      </left>
      <right style="hair">
        <color rgb="FF003300"/>
      </right>
      <top style="hair">
        <color rgb="FF003300"/>
      </top>
      <bottom style="thin">
        <color rgb="FF003300"/>
      </bottom>
      <diagonal/>
    </border>
    <border>
      <left style="hair">
        <color rgb="FF003300"/>
      </left>
      <right style="medium">
        <color auto="1"/>
      </right>
      <top style="hair">
        <color rgb="FF003300"/>
      </top>
      <bottom/>
      <diagonal/>
    </border>
    <border>
      <left/>
      <right style="medium">
        <color auto="1"/>
      </right>
      <top style="thin">
        <color rgb="FF003300"/>
      </top>
      <bottom style="thick">
        <color rgb="FF003300"/>
      </bottom>
      <diagonal/>
    </border>
    <border>
      <left style="medium">
        <color auto="1"/>
      </left>
      <right/>
      <top style="thick">
        <color rgb="FF003300"/>
      </top>
      <bottom style="thin">
        <color rgb="FF003300"/>
      </bottom>
      <diagonal/>
    </border>
    <border>
      <left/>
      <right style="medium">
        <color auto="1"/>
      </right>
      <top style="thick">
        <color rgb="FF003300"/>
      </top>
      <bottom style="thin">
        <color rgb="FF003300"/>
      </bottom>
      <diagonal/>
    </border>
    <border>
      <left style="medium">
        <color auto="1"/>
      </left>
      <right/>
      <top/>
      <bottom/>
      <diagonal/>
    </border>
    <border>
      <left style="hair">
        <color rgb="FF003300"/>
      </left>
      <right style="medium">
        <color auto="1"/>
      </right>
      <top style="thin">
        <color rgb="FF003300"/>
      </top>
      <bottom style="hair">
        <color rgb="FF003300"/>
      </bottom>
      <diagonal/>
    </border>
    <border>
      <left style="medium">
        <color auto="1"/>
      </left>
      <right/>
      <top style="thin">
        <color rgb="FF003300"/>
      </top>
      <bottom style="thin">
        <color rgb="FF003300"/>
      </bottom>
      <diagonal/>
    </border>
    <border>
      <left style="medium">
        <color auto="1"/>
      </left>
      <right/>
      <top style="thin">
        <color rgb="FF003300"/>
      </top>
      <bottom style="medium">
        <color auto="1"/>
      </bottom>
      <diagonal/>
    </border>
    <border>
      <left/>
      <right/>
      <top style="thin">
        <color rgb="FF003300"/>
      </top>
      <bottom style="medium">
        <color auto="1"/>
      </bottom>
      <diagonal/>
    </border>
    <border>
      <left style="hair">
        <color rgb="FF003300"/>
      </left>
      <right/>
      <top style="thin">
        <color rgb="FF003300"/>
      </top>
      <bottom style="medium">
        <color auto="1"/>
      </bottom>
      <diagonal/>
    </border>
    <border>
      <left/>
      <right style="medium">
        <color auto="1"/>
      </right>
      <top style="thin">
        <color rgb="FF0033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003300"/>
      </left>
      <right/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rgb="FF003300"/>
      </bottom>
      <diagonal/>
    </border>
    <border>
      <left/>
      <right style="thin">
        <color theme="0"/>
      </right>
      <top style="medium">
        <color auto="1"/>
      </top>
      <bottom style="thin">
        <color rgb="FF00330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rgb="FF00330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rgb="FF003300"/>
      </bottom>
      <diagonal/>
    </border>
    <border>
      <left/>
      <right style="medium">
        <color auto="1"/>
      </right>
      <top style="thin">
        <color rgb="FF003300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rgb="FF003300"/>
      </right>
      <top style="medium">
        <color auto="1"/>
      </top>
      <bottom/>
      <diagonal/>
    </border>
    <border>
      <left style="hair">
        <color rgb="FF003300"/>
      </left>
      <right style="hair">
        <color rgb="FF003300"/>
      </right>
      <top style="medium">
        <color auto="1"/>
      </top>
      <bottom/>
      <diagonal/>
    </border>
    <border>
      <left style="hair">
        <color rgb="FF003300"/>
      </left>
      <right/>
      <top style="medium">
        <color auto="1"/>
      </top>
      <bottom style="thin">
        <color rgb="FF003300"/>
      </bottom>
      <diagonal/>
    </border>
    <border>
      <left style="hair">
        <color rgb="FF003300"/>
      </left>
      <right/>
      <top style="hair">
        <color rgb="FF003300"/>
      </top>
      <bottom style="medium">
        <color auto="1"/>
      </bottom>
      <diagonal/>
    </border>
    <border>
      <left style="thin">
        <color rgb="FF003300"/>
      </left>
      <right style="thin">
        <color rgb="FF003300"/>
      </right>
      <top style="hair">
        <color rgb="FF003300"/>
      </top>
      <bottom style="medium">
        <color auto="1"/>
      </bottom>
      <diagonal/>
    </border>
    <border>
      <left style="thin">
        <color rgb="FF003300"/>
      </left>
      <right style="hair">
        <color rgb="FF003300"/>
      </right>
      <top style="hair">
        <color rgb="FF003300"/>
      </top>
      <bottom style="medium">
        <color auto="1"/>
      </bottom>
      <diagonal/>
    </border>
    <border>
      <left style="hair">
        <color rgb="FF003300"/>
      </left>
      <right style="hair">
        <color rgb="FF003300"/>
      </right>
      <top style="hair">
        <color rgb="FF003300"/>
      </top>
      <bottom style="medium">
        <color auto="1"/>
      </bottom>
      <diagonal/>
    </border>
    <border>
      <left style="hair">
        <color rgb="FF003300"/>
      </left>
      <right style="thin">
        <color rgb="FF003300"/>
      </right>
      <top style="hair">
        <color rgb="FF003300"/>
      </top>
      <bottom style="medium">
        <color auto="1"/>
      </bottom>
      <diagonal/>
    </border>
    <border>
      <left/>
      <right style="hair">
        <color rgb="FF003300"/>
      </right>
      <top style="hair">
        <color rgb="FF0033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rgb="FF003300"/>
      </left>
      <right/>
      <top style="dotted">
        <color rgb="FF003300"/>
      </top>
      <bottom/>
      <diagonal/>
    </border>
    <border>
      <left/>
      <right/>
      <top style="dotted">
        <color rgb="FF003300"/>
      </top>
      <bottom/>
      <diagonal/>
    </border>
    <border>
      <left/>
      <right style="dotted">
        <color rgb="FF003300"/>
      </right>
      <top style="dotted">
        <color rgb="FF003300"/>
      </top>
      <bottom/>
      <diagonal/>
    </border>
    <border>
      <left style="dotted">
        <color rgb="FF003300"/>
      </left>
      <right/>
      <top style="dotted">
        <color rgb="FF003300"/>
      </top>
      <bottom style="thin">
        <color rgb="FF003300"/>
      </bottom>
      <diagonal/>
    </border>
    <border>
      <left/>
      <right style="dotted">
        <color rgb="FF003300"/>
      </right>
      <top style="dotted">
        <color rgb="FF003300"/>
      </top>
      <bottom style="thin">
        <color rgb="FF003300"/>
      </bottom>
      <diagonal/>
    </border>
    <border>
      <left/>
      <right/>
      <top style="dotted">
        <color rgb="FF003300"/>
      </top>
      <bottom style="thin">
        <color rgb="FF003300"/>
      </bottom>
      <diagonal/>
    </border>
    <border>
      <left style="dotted">
        <color rgb="FF003300"/>
      </left>
      <right/>
      <top style="thin">
        <color rgb="FF003300"/>
      </top>
      <bottom style="thin">
        <color rgb="FF003300"/>
      </bottom>
      <diagonal/>
    </border>
    <border>
      <left/>
      <right style="thick">
        <color rgb="FF003300"/>
      </right>
      <top style="thin">
        <color rgb="FF003300"/>
      </top>
      <bottom style="thin">
        <color rgb="FF003300"/>
      </bottom>
      <diagonal/>
    </border>
    <border>
      <left style="dotted">
        <color rgb="FF003300"/>
      </left>
      <right/>
      <top style="thin">
        <color rgb="FF003300"/>
      </top>
      <bottom style="thick">
        <color rgb="FF003300"/>
      </bottom>
      <diagonal/>
    </border>
    <border>
      <left/>
      <right style="thick">
        <color rgb="FF003300"/>
      </right>
      <top style="thin">
        <color rgb="FF003300"/>
      </top>
      <bottom style="thick">
        <color rgb="FF003300"/>
      </bottom>
      <diagonal/>
    </border>
    <border>
      <left/>
      <right style="hair">
        <color rgb="FF003300"/>
      </right>
      <top/>
      <bottom style="thin">
        <color rgb="FF0033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669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3" fillId="0" borderId="89" xfId="0" applyFont="1" applyBorder="1"/>
    <xf numFmtId="0" fontId="3" fillId="0" borderId="90" xfId="0" applyFont="1" applyBorder="1"/>
    <xf numFmtId="0" fontId="3" fillId="0" borderId="91" xfId="0" applyFont="1" applyBorder="1"/>
    <xf numFmtId="0" fontId="3" fillId="0" borderId="92" xfId="0" applyFont="1" applyBorder="1"/>
    <xf numFmtId="0" fontId="3" fillId="0" borderId="93" xfId="0" applyFont="1" applyBorder="1"/>
    <xf numFmtId="0" fontId="3" fillId="0" borderId="94" xfId="0" applyFont="1" applyBorder="1"/>
    <xf numFmtId="0" fontId="3" fillId="0" borderId="95" xfId="0" applyFont="1" applyBorder="1"/>
    <xf numFmtId="0" fontId="3" fillId="0" borderId="96" xfId="0" applyFont="1" applyBorder="1"/>
    <xf numFmtId="0" fontId="3" fillId="0" borderId="99" xfId="0" applyFont="1" applyBorder="1"/>
    <xf numFmtId="0" fontId="3" fillId="0" borderId="100" xfId="0" applyFont="1" applyBorder="1"/>
    <xf numFmtId="0" fontId="3" fillId="0" borderId="1" xfId="0" applyFont="1" applyBorder="1" applyProtection="1"/>
    <xf numFmtId="0" fontId="3" fillId="0" borderId="4" xfId="0" applyFont="1" applyBorder="1" applyProtection="1"/>
    <xf numFmtId="0" fontId="3" fillId="0" borderId="3" xfId="0" applyFont="1" applyBorder="1" applyProtection="1"/>
    <xf numFmtId="0" fontId="3" fillId="0" borderId="101" xfId="0" applyFont="1" applyBorder="1" applyProtection="1"/>
    <xf numFmtId="0" fontId="3" fillId="0" borderId="86" xfId="0" applyFont="1" applyBorder="1" applyProtection="1"/>
    <xf numFmtId="0" fontId="3" fillId="0" borderId="87" xfId="0" applyFont="1" applyBorder="1" applyProtection="1"/>
    <xf numFmtId="0" fontId="3" fillId="0" borderId="98" xfId="0" applyFont="1" applyBorder="1" applyProtection="1"/>
    <xf numFmtId="0" fontId="3" fillId="0" borderId="89" xfId="0" applyFont="1" applyBorder="1" applyProtection="1"/>
    <xf numFmtId="0" fontId="3" fillId="0" borderId="92" xfId="0" applyFont="1" applyBorder="1" applyProtection="1"/>
    <xf numFmtId="0" fontId="3" fillId="0" borderId="105" xfId="0" applyFont="1" applyBorder="1" applyProtection="1"/>
    <xf numFmtId="0" fontId="3" fillId="0" borderId="2" xfId="0" applyFont="1" applyBorder="1" applyProtection="1"/>
    <xf numFmtId="0" fontId="3" fillId="0" borderId="91" xfId="0" applyFont="1" applyBorder="1" applyProtection="1"/>
    <xf numFmtId="0" fontId="3" fillId="0" borderId="102" xfId="0" applyFont="1" applyBorder="1" applyProtection="1"/>
    <xf numFmtId="0" fontId="3" fillId="0" borderId="85" xfId="0" applyFont="1" applyBorder="1" applyProtection="1"/>
    <xf numFmtId="0" fontId="3" fillId="0" borderId="103" xfId="0" applyFont="1" applyBorder="1" applyProtection="1"/>
    <xf numFmtId="0" fontId="10" fillId="0" borderId="23" xfId="0" applyFont="1" applyBorder="1" applyAlignment="1" applyProtection="1">
      <alignment horizontal="left" vertical="top"/>
    </xf>
    <xf numFmtId="0" fontId="10" fillId="0" borderId="23" xfId="0" applyFont="1" applyBorder="1" applyAlignment="1" applyProtection="1">
      <alignment horizontal="left" vertical="top" wrapText="1"/>
    </xf>
    <xf numFmtId="0" fontId="3" fillId="0" borderId="104" xfId="0" applyFont="1" applyBorder="1" applyProtection="1"/>
    <xf numFmtId="0" fontId="9" fillId="0" borderId="8" xfId="0" applyFont="1" applyBorder="1" applyProtection="1"/>
    <xf numFmtId="0" fontId="3" fillId="0" borderId="8" xfId="0" applyFont="1" applyBorder="1" applyProtection="1"/>
    <xf numFmtId="0" fontId="3" fillId="0" borderId="106" xfId="0" applyFont="1" applyBorder="1" applyProtection="1"/>
    <xf numFmtId="0" fontId="3" fillId="0" borderId="5" xfId="0" applyFont="1" applyBorder="1" applyProtection="1"/>
    <xf numFmtId="0" fontId="3" fillId="0" borderId="93" xfId="0" applyFont="1" applyBorder="1" applyProtection="1"/>
    <xf numFmtId="0" fontId="3" fillId="0" borderId="94" xfId="0" applyFont="1" applyBorder="1" applyProtection="1"/>
    <xf numFmtId="0" fontId="3" fillId="0" borderId="96" xfId="0" applyFont="1" applyBorder="1" applyProtection="1"/>
    <xf numFmtId="0" fontId="3" fillId="2" borderId="1" xfId="0" applyFont="1" applyFill="1" applyBorder="1" applyProtection="1"/>
    <xf numFmtId="0" fontId="3" fillId="2" borderId="4" xfId="0" applyFont="1" applyFill="1" applyBorder="1" applyProtection="1"/>
    <xf numFmtId="0" fontId="3" fillId="2" borderId="8" xfId="0" applyFont="1" applyFill="1" applyBorder="1" applyProtection="1"/>
    <xf numFmtId="0" fontId="3" fillId="2" borderId="3" xfId="0" applyFont="1" applyFill="1" applyBorder="1" applyProtection="1"/>
    <xf numFmtId="0" fontId="4" fillId="2" borderId="8" xfId="0" applyFont="1" applyFill="1" applyBorder="1" applyProtection="1"/>
    <xf numFmtId="0" fontId="2" fillId="2" borderId="8" xfId="0" applyFont="1" applyFill="1" applyBorder="1" applyProtection="1"/>
    <xf numFmtId="0" fontId="4" fillId="0" borderId="2" xfId="0" applyFont="1" applyBorder="1" applyProtection="1"/>
    <xf numFmtId="0" fontId="3" fillId="4" borderId="33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0" borderId="42" xfId="0" applyFont="1" applyBorder="1" applyProtection="1"/>
    <xf numFmtId="0" fontId="5" fillId="0" borderId="45" xfId="0" applyFont="1" applyFill="1" applyBorder="1" applyAlignment="1" applyProtection="1">
      <alignment vertical="top" wrapText="1"/>
    </xf>
    <xf numFmtId="0" fontId="5" fillId="4" borderId="84" xfId="0" applyFont="1" applyFill="1" applyBorder="1" applyAlignment="1" applyProtection="1">
      <alignment horizontal="center" vertical="top" wrapText="1"/>
      <protection locked="0"/>
    </xf>
    <xf numFmtId="0" fontId="5" fillId="4" borderId="36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/>
    <xf numFmtId="0" fontId="3" fillId="6" borderId="1" xfId="0" applyFont="1" applyFill="1" applyBorder="1" applyProtection="1"/>
    <xf numFmtId="0" fontId="3" fillId="6" borderId="5" xfId="0" applyFont="1" applyFill="1" applyBorder="1" applyProtection="1"/>
    <xf numFmtId="0" fontId="3" fillId="6" borderId="0" xfId="0" applyFont="1" applyFill="1" applyBorder="1" applyProtection="1"/>
    <xf numFmtId="0" fontId="3" fillId="0" borderId="77" xfId="0" applyFont="1" applyFill="1" applyBorder="1" applyProtection="1"/>
    <xf numFmtId="0" fontId="3" fillId="0" borderId="81" xfId="0" applyFont="1" applyFill="1" applyBorder="1" applyProtection="1"/>
    <xf numFmtId="0" fontId="3" fillId="0" borderId="82" xfId="0" applyFont="1" applyFill="1" applyBorder="1" applyProtection="1"/>
    <xf numFmtId="0" fontId="3" fillId="0" borderId="58" xfId="0" applyFont="1" applyFill="1" applyBorder="1" applyProtection="1"/>
    <xf numFmtId="0" fontId="3" fillId="0" borderId="83" xfId="0" applyFont="1" applyFill="1" applyBorder="1" applyProtection="1"/>
    <xf numFmtId="0" fontId="3" fillId="0" borderId="78" xfId="0" applyFont="1" applyFill="1" applyBorder="1" applyProtection="1"/>
    <xf numFmtId="0" fontId="3" fillId="0" borderId="59" xfId="0" applyFont="1" applyFill="1" applyBorder="1" applyProtection="1"/>
    <xf numFmtId="0" fontId="3" fillId="0" borderId="0" xfId="0" applyFont="1" applyFill="1" applyBorder="1" applyProtection="1"/>
    <xf numFmtId="0" fontId="3" fillId="4" borderId="32" xfId="0" applyFont="1" applyFill="1" applyBorder="1" applyAlignment="1" applyProtection="1">
      <alignment vertical="top"/>
      <protection locked="0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55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vertical="top" wrapText="1"/>
      <protection locked="0"/>
    </xf>
    <xf numFmtId="0" fontId="3" fillId="4" borderId="34" xfId="0" applyFont="1" applyFill="1" applyBorder="1" applyAlignment="1" applyProtection="1">
      <alignment vertical="top" wrapText="1"/>
      <protection locked="0"/>
    </xf>
    <xf numFmtId="0" fontId="3" fillId="4" borderId="73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3" fillId="4" borderId="32" xfId="0" applyFont="1" applyFill="1" applyBorder="1" applyAlignment="1" applyProtection="1">
      <alignment vertical="top" wrapText="1"/>
      <protection locked="0"/>
    </xf>
    <xf numFmtId="0" fontId="3" fillId="4" borderId="111" xfId="0" applyFont="1" applyFill="1" applyBorder="1" applyAlignment="1">
      <alignment vertical="top"/>
    </xf>
    <xf numFmtId="0" fontId="3" fillId="4" borderId="116" xfId="0" applyFont="1" applyFill="1" applyBorder="1" applyAlignment="1">
      <alignment vertical="top"/>
    </xf>
    <xf numFmtId="0" fontId="3" fillId="0" borderId="1" xfId="0" applyFont="1" applyBorder="1" applyProtection="1"/>
    <xf numFmtId="0" fontId="3" fillId="0" borderId="8" xfId="0" applyFont="1" applyBorder="1" applyProtection="1"/>
    <xf numFmtId="0" fontId="3" fillId="0" borderId="5" xfId="0" applyFont="1" applyBorder="1" applyProtection="1"/>
    <xf numFmtId="0" fontId="3" fillId="2" borderId="4" xfId="0" applyFont="1" applyFill="1" applyBorder="1" applyProtection="1"/>
    <xf numFmtId="0" fontId="3" fillId="2" borderId="8" xfId="0" applyFont="1" applyFill="1" applyBorder="1" applyProtection="1"/>
    <xf numFmtId="0" fontId="3" fillId="2" borderId="112" xfId="0" applyFont="1" applyFill="1" applyBorder="1"/>
    <xf numFmtId="0" fontId="4" fillId="0" borderId="120" xfId="0" applyFont="1" applyBorder="1" applyAlignment="1" applyProtection="1">
      <alignment horizontal="left" vertical="top"/>
    </xf>
    <xf numFmtId="0" fontId="10" fillId="0" borderId="108" xfId="0" applyFont="1" applyBorder="1" applyAlignment="1" applyProtection="1">
      <alignment horizontal="left" vertical="top"/>
    </xf>
    <xf numFmtId="0" fontId="3" fillId="9" borderId="121" xfId="0" applyFont="1" applyFill="1" applyBorder="1" applyAlignment="1" applyProtection="1">
      <alignment horizontal="left" vertical="top"/>
      <protection locked="0"/>
    </xf>
    <xf numFmtId="0" fontId="4" fillId="0" borderId="122" xfId="0" applyFont="1" applyBorder="1" applyAlignment="1" applyProtection="1">
      <alignment horizontal="left" vertical="top"/>
    </xf>
    <xf numFmtId="0" fontId="3" fillId="9" borderId="123" xfId="0" applyFont="1" applyFill="1" applyBorder="1" applyAlignment="1" applyProtection="1">
      <alignment horizontal="left" vertical="top"/>
      <protection locked="0"/>
    </xf>
    <xf numFmtId="0" fontId="4" fillId="0" borderId="122" xfId="0" applyFont="1" applyBorder="1" applyAlignment="1" applyProtection="1">
      <alignment horizontal="left" vertical="top" wrapText="1"/>
    </xf>
    <xf numFmtId="14" fontId="3" fillId="9" borderId="123" xfId="0" applyNumberFormat="1" applyFont="1" applyFill="1" applyBorder="1" applyAlignment="1" applyProtection="1">
      <alignment horizontal="left" vertical="top"/>
    </xf>
    <xf numFmtId="0" fontId="3" fillId="9" borderId="123" xfId="0" applyFont="1" applyFill="1" applyBorder="1" applyAlignment="1" applyProtection="1">
      <alignment horizontal="left" vertical="top"/>
    </xf>
    <xf numFmtId="0" fontId="4" fillId="0" borderId="124" xfId="0" applyFont="1" applyBorder="1" applyAlignment="1" applyProtection="1">
      <alignment horizontal="left" vertical="top"/>
    </xf>
    <xf numFmtId="0" fontId="10" fillId="0" borderId="114" xfId="0" applyFont="1" applyBorder="1" applyAlignment="1" applyProtection="1">
      <alignment horizontal="left" vertical="top"/>
    </xf>
    <xf numFmtId="14" fontId="3" fillId="9" borderId="125" xfId="0" applyNumberFormat="1" applyFont="1" applyFill="1" applyBorder="1" applyAlignment="1" applyProtection="1">
      <alignment horizontal="left" vertical="top"/>
      <protection locked="0"/>
    </xf>
    <xf numFmtId="0" fontId="4" fillId="0" borderId="126" xfId="0" applyFont="1" applyBorder="1" applyAlignment="1" applyProtection="1">
      <alignment horizontal="left" vertical="top"/>
    </xf>
    <xf numFmtId="0" fontId="10" fillId="0" borderId="32" xfId="0" applyFont="1" applyBorder="1" applyAlignment="1" applyProtection="1">
      <alignment horizontal="left" vertical="top"/>
    </xf>
    <xf numFmtId="0" fontId="3" fillId="9" borderId="127" xfId="0" applyFont="1" applyFill="1" applyBorder="1" applyAlignment="1" applyProtection="1">
      <alignment horizontal="left" vertical="top"/>
      <protection locked="0"/>
    </xf>
    <xf numFmtId="0" fontId="6" fillId="2" borderId="14" xfId="0" applyFont="1" applyFill="1" applyBorder="1" applyAlignment="1" applyProtection="1">
      <alignment vertical="top" wrapText="1"/>
    </xf>
    <xf numFmtId="0" fontId="6" fillId="2" borderId="13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6" fillId="2" borderId="16" xfId="0" applyFont="1" applyFill="1" applyBorder="1" applyAlignment="1" applyProtection="1">
      <alignment vertical="top" wrapText="1"/>
    </xf>
    <xf numFmtId="0" fontId="5" fillId="0" borderId="133" xfId="0" applyFont="1" applyFill="1" applyBorder="1" applyAlignment="1" applyProtection="1">
      <alignment vertical="top"/>
    </xf>
    <xf numFmtId="0" fontId="5" fillId="0" borderId="139" xfId="0" applyFont="1" applyFill="1" applyBorder="1" applyAlignment="1" applyProtection="1">
      <alignment vertical="top"/>
    </xf>
    <xf numFmtId="0" fontId="5" fillId="0" borderId="145" xfId="0" applyFont="1" applyFill="1" applyBorder="1" applyAlignment="1" applyProtection="1">
      <alignment vertical="top"/>
    </xf>
    <xf numFmtId="0" fontId="5" fillId="0" borderId="136" xfId="0" applyFont="1" applyFill="1" applyBorder="1" applyAlignment="1" applyProtection="1">
      <alignment vertical="top"/>
    </xf>
    <xf numFmtId="0" fontId="6" fillId="2" borderId="127" xfId="0" applyFont="1" applyFill="1" applyBorder="1" applyAlignment="1" applyProtection="1">
      <alignment horizontal="center" vertical="top" wrapText="1"/>
    </xf>
    <xf numFmtId="0" fontId="5" fillId="0" borderId="137" xfId="0" applyFont="1" applyFill="1" applyBorder="1" applyAlignment="1" applyProtection="1">
      <alignment vertical="top"/>
    </xf>
    <xf numFmtId="0" fontId="6" fillId="4" borderId="148" xfId="0" applyFont="1" applyFill="1" applyBorder="1" applyAlignment="1" applyProtection="1">
      <alignment horizontal="center" vertical="top" wrapText="1"/>
      <protection locked="0"/>
    </xf>
    <xf numFmtId="0" fontId="5" fillId="0" borderId="145" xfId="0" applyFont="1" applyFill="1" applyBorder="1" applyAlignment="1" applyProtection="1">
      <alignment vertical="top" wrapText="1"/>
    </xf>
    <xf numFmtId="0" fontId="5" fillId="4" borderId="148" xfId="0" applyFont="1" applyFill="1" applyBorder="1" applyAlignment="1" applyProtection="1">
      <alignment horizontal="center" vertical="top" wrapText="1"/>
      <protection locked="0"/>
    </xf>
    <xf numFmtId="0" fontId="4" fillId="6" borderId="70" xfId="0" applyFont="1" applyFill="1" applyBorder="1" applyAlignment="1" applyProtection="1">
      <alignment horizontal="left" vertical="top"/>
    </xf>
    <xf numFmtId="0" fontId="4" fillId="6" borderId="71" xfId="0" applyFont="1" applyFill="1" applyBorder="1" applyAlignment="1" applyProtection="1">
      <alignment horizontal="left" vertical="top"/>
    </xf>
    <xf numFmtId="0" fontId="4" fillId="6" borderId="46" xfId="0" applyFont="1" applyFill="1" applyBorder="1" applyAlignment="1" applyProtection="1">
      <alignment horizontal="center" vertical="center" wrapText="1"/>
    </xf>
    <xf numFmtId="0" fontId="3" fillId="6" borderId="57" xfId="0" applyFont="1" applyFill="1" applyBorder="1" applyProtection="1"/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3" fillId="2" borderId="111" xfId="0" applyFont="1" applyFill="1" applyBorder="1" applyAlignment="1" applyProtection="1">
      <alignment horizontal="center" vertical="top"/>
    </xf>
    <xf numFmtId="0" fontId="3" fillId="2" borderId="111" xfId="0" applyFont="1" applyFill="1" applyBorder="1" applyAlignment="1" applyProtection="1">
      <alignment horizontal="center"/>
    </xf>
    <xf numFmtId="0" fontId="3" fillId="2" borderId="116" xfId="0" applyFont="1" applyFill="1" applyBorder="1" applyAlignment="1" applyProtection="1">
      <alignment horizontal="center"/>
    </xf>
    <xf numFmtId="0" fontId="3" fillId="0" borderId="100" xfId="0" applyFont="1" applyBorder="1" applyProtection="1"/>
    <xf numFmtId="0" fontId="3" fillId="0" borderId="111" xfId="0" applyFont="1" applyFill="1" applyBorder="1" applyAlignment="1" applyProtection="1">
      <alignment vertical="top" wrapText="1"/>
    </xf>
    <xf numFmtId="0" fontId="4" fillId="2" borderId="165" xfId="0" applyFont="1" applyFill="1" applyBorder="1" applyAlignment="1" applyProtection="1">
      <alignment horizontal="center" vertical="center"/>
    </xf>
    <xf numFmtId="9" fontId="3" fillId="4" borderId="116" xfId="4" applyFont="1" applyFill="1" applyBorder="1" applyProtection="1"/>
    <xf numFmtId="0" fontId="4" fillId="2" borderId="166" xfId="0" applyFont="1" applyFill="1" applyBorder="1" applyProtection="1"/>
    <xf numFmtId="0" fontId="3" fillId="2" borderId="115" xfId="0" applyFont="1" applyFill="1" applyBorder="1" applyProtection="1"/>
    <xf numFmtId="0" fontId="3" fillId="2" borderId="167" xfId="0" applyFont="1" applyFill="1" applyBorder="1" applyProtection="1"/>
    <xf numFmtId="0" fontId="10" fillId="2" borderId="162" xfId="0" applyFont="1" applyFill="1" applyBorder="1"/>
    <xf numFmtId="0" fontId="3" fillId="2" borderId="113" xfId="0" applyFont="1" applyFill="1" applyBorder="1"/>
    <xf numFmtId="0" fontId="12" fillId="4" borderId="111" xfId="0" applyFont="1" applyFill="1" applyBorder="1" applyAlignment="1">
      <alignment horizontal="justify" vertical="top" wrapText="1"/>
    </xf>
    <xf numFmtId="0" fontId="12" fillId="4" borderId="111" xfId="0" applyFont="1" applyFill="1" applyBorder="1" applyAlignment="1">
      <alignment horizontal="justify" vertical="top"/>
    </xf>
    <xf numFmtId="0" fontId="4" fillId="2" borderId="165" xfId="0" applyFont="1" applyFill="1" applyBorder="1" applyAlignment="1">
      <alignment horizontal="center" vertical="center"/>
    </xf>
    <xf numFmtId="0" fontId="4" fillId="2" borderId="166" xfId="0" applyFont="1" applyFill="1" applyBorder="1" applyAlignment="1">
      <alignment horizontal="center" vertical="center"/>
    </xf>
    <xf numFmtId="0" fontId="12" fillId="4" borderId="115" xfId="0" applyFont="1" applyFill="1" applyBorder="1" applyAlignment="1">
      <alignment horizontal="justify" vertical="top" wrapText="1"/>
    </xf>
    <xf numFmtId="0" fontId="3" fillId="4" borderId="115" xfId="0" applyFont="1" applyFill="1" applyBorder="1" applyAlignment="1">
      <alignment vertical="top"/>
    </xf>
    <xf numFmtId="0" fontId="3" fillId="4" borderId="167" xfId="0" applyFont="1" applyFill="1" applyBorder="1" applyAlignment="1">
      <alignment vertical="top"/>
    </xf>
    <xf numFmtId="0" fontId="3" fillId="0" borderId="0" xfId="0" applyFont="1" applyBorder="1" applyProtection="1"/>
    <xf numFmtId="0" fontId="2" fillId="10" borderId="24" xfId="0" applyFont="1" applyFill="1" applyBorder="1" applyProtection="1"/>
    <xf numFmtId="0" fontId="8" fillId="10" borderId="25" xfId="0" applyFont="1" applyFill="1" applyBorder="1" applyProtection="1"/>
    <xf numFmtId="0" fontId="3" fillId="10" borderId="26" xfId="0" applyFont="1" applyFill="1" applyBorder="1" applyProtection="1"/>
    <xf numFmtId="0" fontId="3" fillId="0" borderId="160" xfId="0" applyFont="1" applyBorder="1" applyProtection="1"/>
    <xf numFmtId="0" fontId="3" fillId="0" borderId="109" xfId="0" applyFont="1" applyBorder="1" applyProtection="1"/>
    <xf numFmtId="0" fontId="3" fillId="0" borderId="110" xfId="0" applyFont="1" applyBorder="1" applyProtection="1"/>
    <xf numFmtId="0" fontId="3" fillId="0" borderId="152" xfId="0" applyFont="1" applyBorder="1" applyProtection="1"/>
    <xf numFmtId="0" fontId="3" fillId="0" borderId="161" xfId="0" applyFont="1" applyBorder="1" applyProtection="1"/>
    <xf numFmtId="0" fontId="3" fillId="0" borderId="112" xfId="0" applyFont="1" applyBorder="1" applyProtection="1"/>
    <xf numFmtId="0" fontId="3" fillId="0" borderId="113" xfId="0" applyFont="1" applyBorder="1" applyAlignment="1" applyProtection="1">
      <alignment wrapText="1"/>
    </xf>
    <xf numFmtId="0" fontId="3" fillId="0" borderId="162" xfId="0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9" fontId="3" fillId="4" borderId="111" xfId="4" applyFont="1" applyFill="1" applyBorder="1" applyProtection="1">
      <protection locked="0"/>
    </xf>
    <xf numFmtId="0" fontId="4" fillId="6" borderId="47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center" vertical="center"/>
    </xf>
    <xf numFmtId="0" fontId="4" fillId="6" borderId="64" xfId="0" applyFont="1" applyFill="1" applyBorder="1" applyAlignment="1" applyProtection="1">
      <alignment horizontal="center" vertical="center"/>
    </xf>
    <xf numFmtId="0" fontId="4" fillId="6" borderId="63" xfId="0" applyFont="1" applyFill="1" applyBorder="1" applyAlignment="1" applyProtection="1">
      <alignment horizontal="center" vertical="center" wrapText="1"/>
    </xf>
    <xf numFmtId="0" fontId="3" fillId="6" borderId="72" xfId="0" applyFont="1" applyFill="1" applyBorder="1" applyAlignment="1" applyProtection="1">
      <alignment horizontal="center"/>
    </xf>
    <xf numFmtId="0" fontId="3" fillId="6" borderId="56" xfId="0" applyFont="1" applyFill="1" applyBorder="1" applyAlignment="1" applyProtection="1">
      <alignment horizontal="center"/>
    </xf>
    <xf numFmtId="0" fontId="3" fillId="6" borderId="60" xfId="0" applyFont="1" applyFill="1" applyBorder="1" applyAlignment="1" applyProtection="1">
      <alignment horizontal="center"/>
    </xf>
    <xf numFmtId="0" fontId="4" fillId="6" borderId="65" xfId="0" applyFont="1" applyFill="1" applyBorder="1" applyAlignment="1" applyProtection="1">
      <alignment horizontal="center" vertical="center"/>
    </xf>
    <xf numFmtId="0" fontId="4" fillId="6" borderId="66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12" fillId="4" borderId="118" xfId="0" applyFont="1" applyFill="1" applyBorder="1" applyAlignment="1">
      <alignment horizontal="justify" vertical="top" wrapText="1"/>
    </xf>
    <xf numFmtId="0" fontId="3" fillId="0" borderId="1" xfId="0" applyFont="1" applyFill="1" applyBorder="1" applyProtection="1"/>
    <xf numFmtId="0" fontId="3" fillId="0" borderId="57" xfId="0" applyFont="1" applyFill="1" applyBorder="1" applyProtection="1"/>
    <xf numFmtId="0" fontId="3" fillId="0" borderId="0" xfId="0" applyFont="1" applyFill="1" applyProtection="1"/>
    <xf numFmtId="0" fontId="18" fillId="13" borderId="180" xfId="0" applyFont="1" applyFill="1" applyBorder="1" applyAlignment="1">
      <alignment vertical="center" wrapText="1"/>
    </xf>
    <xf numFmtId="0" fontId="18" fillId="13" borderId="113" xfId="0" applyFont="1" applyFill="1" applyBorder="1" applyAlignment="1">
      <alignment vertical="center" wrapText="1"/>
    </xf>
    <xf numFmtId="0" fontId="3" fillId="4" borderId="186" xfId="0" applyFont="1" applyFill="1" applyBorder="1" applyAlignment="1">
      <alignment vertical="top"/>
    </xf>
    <xf numFmtId="0" fontId="3" fillId="4" borderId="187" xfId="0" applyFont="1" applyFill="1" applyBorder="1" applyAlignment="1">
      <alignment vertical="top"/>
    </xf>
    <xf numFmtId="0" fontId="12" fillId="4" borderId="190" xfId="0" applyFont="1" applyFill="1" applyBorder="1" applyAlignment="1">
      <alignment horizontal="justify" vertical="top" wrapText="1"/>
    </xf>
    <xf numFmtId="0" fontId="3" fillId="4" borderId="118" xfId="0" applyFont="1" applyFill="1" applyBorder="1" applyAlignment="1">
      <alignment horizontal="left" vertical="top"/>
    </xf>
    <xf numFmtId="0" fontId="3" fillId="4" borderId="190" xfId="0" applyFont="1" applyFill="1" applyBorder="1" applyAlignment="1">
      <alignment horizontal="left" vertical="top"/>
    </xf>
    <xf numFmtId="0" fontId="3" fillId="4" borderId="111" xfId="0" applyFont="1" applyFill="1" applyBorder="1" applyAlignment="1">
      <alignment horizontal="left" vertical="top"/>
    </xf>
    <xf numFmtId="0" fontId="3" fillId="4" borderId="115" xfId="0" applyFont="1" applyFill="1" applyBorder="1" applyAlignment="1">
      <alignment horizontal="left" vertical="top"/>
    </xf>
    <xf numFmtId="9" fontId="3" fillId="4" borderId="111" xfId="4" applyFont="1" applyFill="1" applyBorder="1" applyAlignment="1">
      <alignment horizontal="left" vertical="top"/>
    </xf>
    <xf numFmtId="9" fontId="3" fillId="4" borderId="115" xfId="4" applyFont="1" applyFill="1" applyBorder="1" applyAlignment="1">
      <alignment horizontal="left" vertical="top"/>
    </xf>
    <xf numFmtId="0" fontId="3" fillId="2" borderId="118" xfId="0" applyFont="1" applyFill="1" applyBorder="1" applyAlignment="1" applyProtection="1">
      <alignment horizontal="center"/>
    </xf>
    <xf numFmtId="0" fontId="3" fillId="4" borderId="118" xfId="0" applyFont="1" applyFill="1" applyBorder="1" applyProtection="1">
      <protection locked="0"/>
    </xf>
    <xf numFmtId="0" fontId="3" fillId="2" borderId="190" xfId="0" applyFont="1" applyFill="1" applyBorder="1" applyProtection="1"/>
    <xf numFmtId="0" fontId="3" fillId="2" borderId="187" xfId="0" applyFont="1" applyFill="1" applyBorder="1" applyProtection="1"/>
    <xf numFmtId="0" fontId="3" fillId="2" borderId="165" xfId="0" applyFont="1" applyFill="1" applyBorder="1" applyAlignment="1" applyProtection="1">
      <alignment horizontal="center"/>
    </xf>
    <xf numFmtId="0" fontId="3" fillId="4" borderId="116" xfId="0" applyFont="1" applyFill="1" applyBorder="1" applyProtection="1">
      <protection locked="0"/>
    </xf>
    <xf numFmtId="0" fontId="3" fillId="2" borderId="166" xfId="0" applyFont="1" applyFill="1" applyBorder="1" applyProtection="1"/>
    <xf numFmtId="1" fontId="3" fillId="4" borderId="186" xfId="0" applyNumberFormat="1" applyFont="1" applyFill="1" applyBorder="1" applyProtection="1">
      <protection locked="0"/>
    </xf>
    <xf numFmtId="1" fontId="3" fillId="4" borderId="165" xfId="0" applyNumberFormat="1" applyFont="1" applyFill="1" applyBorder="1" applyProtection="1">
      <protection locked="0"/>
    </xf>
    <xf numFmtId="0" fontId="4" fillId="2" borderId="195" xfId="0" applyFont="1" applyFill="1" applyBorder="1" applyAlignment="1">
      <alignment horizontal="center" vertical="center"/>
    </xf>
    <xf numFmtId="0" fontId="12" fillId="4" borderId="171" xfId="0" applyFont="1" applyFill="1" applyBorder="1" applyAlignment="1">
      <alignment horizontal="justify" vertical="top" wrapText="1"/>
    </xf>
    <xf numFmtId="0" fontId="3" fillId="4" borderId="177" xfId="0" applyFont="1" applyFill="1" applyBorder="1" applyAlignment="1">
      <alignment vertical="top"/>
    </xf>
    <xf numFmtId="0" fontId="3" fillId="4" borderId="168" xfId="0" applyFont="1" applyFill="1" applyBorder="1" applyAlignment="1">
      <alignment vertical="top"/>
    </xf>
    <xf numFmtId="0" fontId="3" fillId="4" borderId="189" xfId="0" applyFont="1" applyFill="1" applyBorder="1" applyAlignment="1">
      <alignment vertical="top"/>
    </xf>
    <xf numFmtId="0" fontId="3" fillId="2" borderId="187" xfId="0" applyFont="1" applyFill="1" applyBorder="1" applyAlignment="1">
      <alignment horizontal="center" vertical="top" wrapText="1"/>
    </xf>
    <xf numFmtId="0" fontId="3" fillId="2" borderId="115" xfId="0" applyFont="1" applyFill="1" applyBorder="1" applyAlignment="1">
      <alignment horizontal="center" vertical="top" wrapText="1"/>
    </xf>
    <xf numFmtId="0" fontId="3" fillId="6" borderId="167" xfId="0" applyFont="1" applyFill="1" applyBorder="1" applyAlignment="1">
      <alignment horizontal="center" vertical="top" wrapText="1"/>
    </xf>
    <xf numFmtId="169" fontId="3" fillId="4" borderId="111" xfId="6" applyNumberFormat="1" applyFont="1" applyFill="1" applyBorder="1" applyAlignment="1">
      <alignment horizontal="left" vertical="top"/>
    </xf>
    <xf numFmtId="169" fontId="3" fillId="4" borderId="115" xfId="6" applyNumberFormat="1" applyFont="1" applyFill="1" applyBorder="1" applyAlignment="1">
      <alignment horizontal="left" vertical="top"/>
    </xf>
    <xf numFmtId="0" fontId="3" fillId="4" borderId="167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169" fontId="3" fillId="4" borderId="111" xfId="7" applyNumberFormat="1" applyFont="1" applyFill="1" applyBorder="1" applyAlignment="1" applyProtection="1">
      <alignment horizontal="left"/>
      <protection locked="0"/>
    </xf>
    <xf numFmtId="169" fontId="3" fillId="2" borderId="115" xfId="6" applyNumberFormat="1" applyFont="1" applyFill="1" applyBorder="1" applyAlignment="1" applyProtection="1">
      <alignment horizontal="left"/>
    </xf>
    <xf numFmtId="169" fontId="3" fillId="4" borderId="79" xfId="6" applyNumberFormat="1" applyFont="1" applyFill="1" applyBorder="1" applyAlignment="1" applyProtection="1">
      <alignment horizontal="left" vertical="top"/>
      <protection locked="0"/>
    </xf>
    <xf numFmtId="169" fontId="3" fillId="4" borderId="68" xfId="6" applyNumberFormat="1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center" vertical="center"/>
    </xf>
    <xf numFmtId="3" fontId="12" fillId="4" borderId="195" xfId="0" applyNumberFormat="1" applyFont="1" applyFill="1" applyBorder="1" applyAlignment="1">
      <alignment horizontal="center" vertical="center" wrapText="1"/>
    </xf>
    <xf numFmtId="9" fontId="12" fillId="4" borderId="168" xfId="4" applyFont="1" applyFill="1" applyBorder="1" applyAlignment="1">
      <alignment horizontal="center" vertical="center" wrapText="1"/>
    </xf>
    <xf numFmtId="0" fontId="12" fillId="4" borderId="168" xfId="0" applyFont="1" applyFill="1" applyBorder="1" applyAlignment="1">
      <alignment horizontal="center" vertical="center" wrapText="1"/>
    </xf>
    <xf numFmtId="169" fontId="12" fillId="4" borderId="168" xfId="7" applyNumberFormat="1" applyFont="1" applyFill="1" applyBorder="1" applyAlignment="1">
      <alignment horizontal="center" vertical="center" wrapText="1"/>
    </xf>
    <xf numFmtId="3" fontId="12" fillId="4" borderId="165" xfId="0" applyNumberFormat="1" applyFont="1" applyFill="1" applyBorder="1" applyAlignment="1">
      <alignment horizontal="center" vertical="center" wrapText="1"/>
    </xf>
    <xf numFmtId="9" fontId="12" fillId="4" borderId="111" xfId="4" applyFont="1" applyFill="1" applyBorder="1" applyAlignment="1">
      <alignment horizontal="center" vertical="center" wrapText="1"/>
    </xf>
    <xf numFmtId="0" fontId="12" fillId="4" borderId="111" xfId="0" applyFont="1" applyFill="1" applyBorder="1" applyAlignment="1">
      <alignment horizontal="center" vertical="center" wrapText="1"/>
    </xf>
    <xf numFmtId="169" fontId="12" fillId="4" borderId="111" xfId="7" applyNumberFormat="1" applyFont="1" applyFill="1" applyBorder="1" applyAlignment="1">
      <alignment horizontal="center" vertical="center" wrapText="1"/>
    </xf>
    <xf numFmtId="3" fontId="12" fillId="4" borderId="166" xfId="0" applyNumberFormat="1" applyFont="1" applyFill="1" applyBorder="1" applyAlignment="1">
      <alignment horizontal="center" vertical="center" wrapText="1"/>
    </xf>
    <xf numFmtId="9" fontId="12" fillId="4" borderId="115" xfId="4" applyFont="1" applyFill="1" applyBorder="1" applyAlignment="1">
      <alignment horizontal="center" vertical="center" wrapText="1"/>
    </xf>
    <xf numFmtId="0" fontId="12" fillId="4" borderId="115" xfId="0" applyFont="1" applyFill="1" applyBorder="1" applyAlignment="1">
      <alignment horizontal="center" vertical="center" wrapText="1"/>
    </xf>
    <xf numFmtId="169" fontId="12" fillId="4" borderId="115" xfId="7" applyNumberFormat="1" applyFont="1" applyFill="1" applyBorder="1" applyAlignment="1">
      <alignment horizontal="center" vertical="center" wrapText="1"/>
    </xf>
    <xf numFmtId="9" fontId="12" fillId="4" borderId="118" xfId="4" applyFont="1" applyFill="1" applyBorder="1" applyAlignment="1">
      <alignment horizontal="center" vertical="top" wrapText="1"/>
    </xf>
    <xf numFmtId="1" fontId="12" fillId="4" borderId="111" xfId="0" applyNumberFormat="1" applyFont="1" applyFill="1" applyBorder="1" applyAlignment="1">
      <alignment horizontal="center" vertical="center" wrapText="1"/>
    </xf>
    <xf numFmtId="9" fontId="12" fillId="4" borderId="118" xfId="4" applyFont="1" applyFill="1" applyBorder="1" applyAlignment="1">
      <alignment horizontal="center" vertical="center" wrapText="1"/>
    </xf>
    <xf numFmtId="0" fontId="3" fillId="2" borderId="112" xfId="0" applyFont="1" applyFill="1" applyBorder="1" applyAlignment="1">
      <alignment horizontal="center" vertical="center"/>
    </xf>
    <xf numFmtId="169" fontId="3" fillId="2" borderId="112" xfId="0" applyNumberFormat="1" applyFont="1" applyFill="1" applyBorder="1" applyAlignment="1">
      <alignment horizontal="center" vertical="center"/>
    </xf>
    <xf numFmtId="1" fontId="12" fillId="4" borderId="195" xfId="0" applyNumberFormat="1" applyFont="1" applyFill="1" applyBorder="1" applyAlignment="1">
      <alignment horizontal="center" vertical="center" wrapText="1"/>
    </xf>
    <xf numFmtId="169" fontId="12" fillId="4" borderId="168" xfId="0" applyNumberFormat="1" applyFont="1" applyFill="1" applyBorder="1" applyAlignment="1">
      <alignment horizontal="center" vertical="center" wrapText="1"/>
    </xf>
    <xf numFmtId="1" fontId="12" fillId="4" borderId="165" xfId="0" applyNumberFormat="1" applyFont="1" applyFill="1" applyBorder="1" applyAlignment="1">
      <alignment horizontal="center" vertical="center" wrapText="1"/>
    </xf>
    <xf numFmtId="169" fontId="12" fillId="4" borderId="111" xfId="0" applyNumberFormat="1" applyFont="1" applyFill="1" applyBorder="1" applyAlignment="1">
      <alignment horizontal="center" vertical="center" wrapText="1"/>
    </xf>
    <xf numFmtId="1" fontId="12" fillId="4" borderId="166" xfId="0" applyNumberFormat="1" applyFont="1" applyFill="1" applyBorder="1" applyAlignment="1">
      <alignment horizontal="center" vertical="center" wrapText="1"/>
    </xf>
    <xf numFmtId="169" fontId="12" fillId="4" borderId="115" xfId="0" applyNumberFormat="1" applyFont="1" applyFill="1" applyBorder="1" applyAlignment="1">
      <alignment horizontal="center" vertical="center" wrapText="1"/>
    </xf>
    <xf numFmtId="1" fontId="12" fillId="4" borderId="168" xfId="0" applyNumberFormat="1" applyFont="1" applyFill="1" applyBorder="1" applyAlignment="1">
      <alignment horizontal="center" vertical="center" wrapText="1"/>
    </xf>
    <xf numFmtId="164" fontId="12" fillId="4" borderId="168" xfId="6" applyNumberFormat="1" applyFont="1" applyFill="1" applyBorder="1" applyAlignment="1">
      <alignment horizontal="center" vertical="center" wrapText="1"/>
    </xf>
    <xf numFmtId="164" fontId="12" fillId="4" borderId="111" xfId="6" applyNumberFormat="1" applyFont="1" applyFill="1" applyBorder="1" applyAlignment="1">
      <alignment horizontal="center" vertical="center" wrapText="1"/>
    </xf>
    <xf numFmtId="164" fontId="12" fillId="4" borderId="115" xfId="6" applyNumberFormat="1" applyFont="1" applyFill="1" applyBorder="1" applyAlignment="1">
      <alignment horizontal="center" vertical="center" wrapText="1"/>
    </xf>
    <xf numFmtId="164" fontId="3" fillId="2" borderId="112" xfId="0" applyNumberFormat="1" applyFont="1" applyFill="1" applyBorder="1" applyAlignment="1">
      <alignment horizontal="center" vertical="center"/>
    </xf>
    <xf numFmtId="9" fontId="3" fillId="4" borderId="111" xfId="4" applyFont="1" applyFill="1" applyBorder="1" applyAlignment="1">
      <alignment horizontal="center" vertical="center"/>
    </xf>
    <xf numFmtId="9" fontId="3" fillId="4" borderId="115" xfId="4" applyFont="1" applyFill="1" applyBorder="1" applyAlignment="1">
      <alignment horizontal="center" vertical="center"/>
    </xf>
    <xf numFmtId="1" fontId="3" fillId="4" borderId="165" xfId="0" applyNumberFormat="1" applyFont="1" applyFill="1" applyBorder="1" applyAlignment="1">
      <alignment horizontal="center" vertical="center"/>
    </xf>
    <xf numFmtId="1" fontId="3" fillId="4" borderId="166" xfId="0" applyNumberFormat="1" applyFont="1" applyFill="1" applyBorder="1" applyAlignment="1">
      <alignment horizontal="center" vertical="center"/>
    </xf>
    <xf numFmtId="169" fontId="3" fillId="0" borderId="80" xfId="6" applyNumberFormat="1" applyFont="1" applyFill="1" applyBorder="1" applyAlignment="1" applyProtection="1">
      <alignment horizontal="right"/>
    </xf>
    <xf numFmtId="0" fontId="21" fillId="12" borderId="179" xfId="0" applyFont="1" applyFill="1" applyBorder="1" applyAlignment="1">
      <alignment vertical="center" wrapText="1"/>
    </xf>
    <xf numFmtId="0" fontId="21" fillId="14" borderId="181" xfId="0" applyFont="1" applyFill="1" applyBorder="1" applyAlignment="1">
      <alignment vertical="center" wrapText="1"/>
    </xf>
    <xf numFmtId="0" fontId="21" fillId="15" borderId="181" xfId="0" applyFont="1" applyFill="1" applyBorder="1" applyAlignment="1">
      <alignment vertical="center" wrapText="1"/>
    </xf>
    <xf numFmtId="0" fontId="4" fillId="0" borderId="202" xfId="0" applyFont="1" applyBorder="1" applyProtection="1"/>
    <xf numFmtId="0" fontId="4" fillId="0" borderId="203" xfId="0" applyFont="1" applyBorder="1" applyProtection="1"/>
    <xf numFmtId="0" fontId="4" fillId="0" borderId="204" xfId="0" applyFont="1" applyBorder="1" applyProtection="1"/>
    <xf numFmtId="0" fontId="3" fillId="0" borderId="204" xfId="0" applyFont="1" applyBorder="1" applyProtection="1"/>
    <xf numFmtId="0" fontId="3" fillId="0" borderId="205" xfId="0" applyFont="1" applyBorder="1" applyProtection="1"/>
    <xf numFmtId="9" fontId="5" fillId="4" borderId="144" xfId="4" applyFont="1" applyFill="1" applyBorder="1" applyAlignment="1" applyProtection="1">
      <protection locked="0"/>
    </xf>
    <xf numFmtId="0" fontId="6" fillId="2" borderId="206" xfId="0" applyFont="1" applyFill="1" applyBorder="1" applyAlignment="1" applyProtection="1">
      <alignment horizontal="center" vertical="top"/>
    </xf>
    <xf numFmtId="0" fontId="6" fillId="2" borderId="111" xfId="0" applyFont="1" applyFill="1" applyBorder="1" applyAlignment="1" applyProtection="1">
      <alignment horizontal="center" vertical="top"/>
    </xf>
    <xf numFmtId="167" fontId="5" fillId="4" borderId="111" xfId="3" applyNumberFormat="1" applyFont="1" applyFill="1" applyBorder="1" applyAlignment="1" applyProtection="1">
      <alignment horizontal="center" wrapText="1"/>
      <protection locked="0"/>
    </xf>
    <xf numFmtId="0" fontId="5" fillId="4" borderId="111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111" xfId="0" applyFont="1" applyFill="1" applyBorder="1" applyAlignment="1" applyProtection="1">
      <alignment horizontal="center" vertical="center"/>
      <protection locked="0"/>
    </xf>
    <xf numFmtId="0" fontId="3" fillId="4" borderId="118" xfId="0" applyFont="1" applyFill="1" applyBorder="1" applyAlignment="1" applyProtection="1">
      <alignment horizontal="center" vertical="center"/>
      <protection locked="0"/>
    </xf>
    <xf numFmtId="0" fontId="3" fillId="4" borderId="207" xfId="0" applyFont="1" applyFill="1" applyBorder="1" applyAlignment="1">
      <alignment horizontal="left" vertical="top"/>
    </xf>
    <xf numFmtId="1" fontId="12" fillId="4" borderId="118" xfId="0" applyNumberFormat="1" applyFont="1" applyFill="1" applyBorder="1" applyAlignment="1">
      <alignment horizontal="center" vertical="center" wrapText="1"/>
    </xf>
    <xf numFmtId="0" fontId="5" fillId="0" borderId="126" xfId="0" applyFont="1" applyFill="1" applyBorder="1" applyAlignment="1" applyProtection="1">
      <alignment horizontal="left" vertical="top" wrapText="1"/>
    </xf>
    <xf numFmtId="0" fontId="5" fillId="4" borderId="29" xfId="0" applyFont="1" applyFill="1" applyBorder="1" applyAlignment="1" applyProtection="1">
      <alignment horizontal="center" vertical="top"/>
      <protection locked="0"/>
    </xf>
    <xf numFmtId="0" fontId="5" fillId="4" borderId="47" xfId="0" applyFont="1" applyFill="1" applyBorder="1" applyAlignment="1" applyProtection="1">
      <alignment horizontal="center" vertical="top" wrapText="1"/>
      <protection locked="0"/>
    </xf>
    <xf numFmtId="0" fontId="5" fillId="4" borderId="48" xfId="0" applyFont="1" applyFill="1" applyBorder="1" applyAlignment="1" applyProtection="1">
      <alignment horizontal="center" vertical="top"/>
      <protection locked="0"/>
    </xf>
    <xf numFmtId="0" fontId="5" fillId="4" borderId="48" xfId="0" applyFont="1" applyFill="1" applyBorder="1" applyAlignment="1" applyProtection="1">
      <alignment horizontal="center" vertical="top" wrapText="1"/>
      <protection locked="0"/>
    </xf>
    <xf numFmtId="5" fontId="3" fillId="4" borderId="111" xfId="7" applyNumberFormat="1" applyFont="1" applyFill="1" applyBorder="1" applyAlignment="1">
      <alignment horizontal="right" vertical="center"/>
    </xf>
    <xf numFmtId="5" fontId="3" fillId="4" borderId="115" xfId="7" applyNumberFormat="1" applyFont="1" applyFill="1" applyBorder="1" applyAlignment="1">
      <alignment horizontal="right" vertical="center"/>
    </xf>
    <xf numFmtId="169" fontId="3" fillId="4" borderId="111" xfId="7" applyNumberFormat="1" applyFont="1" applyFill="1" applyBorder="1" applyAlignment="1">
      <alignment horizontal="right" vertical="center"/>
    </xf>
    <xf numFmtId="169" fontId="3" fillId="4" borderId="115" xfId="7" applyNumberFormat="1" applyFont="1" applyFill="1" applyBorder="1" applyAlignment="1">
      <alignment horizontal="right" vertical="center"/>
    </xf>
    <xf numFmtId="169" fontId="3" fillId="4" borderId="111" xfId="0" applyNumberFormat="1" applyFont="1" applyFill="1" applyBorder="1" applyAlignment="1">
      <alignment horizontal="right" vertical="center"/>
    </xf>
    <xf numFmtId="169" fontId="3" fillId="4" borderId="115" xfId="0" applyNumberFormat="1" applyFont="1" applyFill="1" applyBorder="1" applyAlignment="1">
      <alignment horizontal="right" vertical="center"/>
    </xf>
    <xf numFmtId="169" fontId="3" fillId="4" borderId="111" xfId="6" applyNumberFormat="1" applyFont="1" applyFill="1" applyBorder="1" applyAlignment="1">
      <alignment horizontal="right" vertical="top"/>
    </xf>
    <xf numFmtId="169" fontId="3" fillId="4" borderId="115" xfId="6" applyNumberFormat="1" applyFont="1" applyFill="1" applyBorder="1" applyAlignment="1">
      <alignment horizontal="right" vertical="top"/>
    </xf>
    <xf numFmtId="0" fontId="6" fillId="2" borderId="111" xfId="0" applyNumberFormat="1" applyFont="1" applyFill="1" applyBorder="1" applyAlignment="1" applyProtection="1">
      <alignment horizontal="center" vertical="top"/>
    </xf>
    <xf numFmtId="0" fontId="5" fillId="4" borderId="111" xfId="4" applyNumberFormat="1" applyFont="1" applyFill="1" applyBorder="1" applyAlignment="1" applyProtection="1">
      <alignment horizontal="center" wrapText="1"/>
      <protection locked="0"/>
    </xf>
    <xf numFmtId="0" fontId="5" fillId="4" borderId="111" xfId="3" applyNumberFormat="1" applyFont="1" applyFill="1" applyBorder="1" applyAlignment="1" applyProtection="1">
      <alignment horizontal="center" wrapText="1"/>
      <protection locked="0"/>
    </xf>
    <xf numFmtId="0" fontId="3" fillId="4" borderId="11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horizontal="right"/>
    </xf>
    <xf numFmtId="0" fontId="10" fillId="2" borderId="192" xfId="0" applyFont="1" applyFill="1" applyBorder="1" applyAlignment="1">
      <alignment horizontal="right"/>
    </xf>
    <xf numFmtId="0" fontId="3" fillId="2" borderId="193" xfId="0" applyFont="1" applyFill="1" applyBorder="1" applyAlignment="1">
      <alignment horizontal="right"/>
    </xf>
    <xf numFmtId="0" fontId="3" fillId="2" borderId="180" xfId="0" applyFont="1" applyFill="1" applyBorder="1" applyAlignment="1">
      <alignment horizontal="right"/>
    </xf>
    <xf numFmtId="0" fontId="3" fillId="2" borderId="192" xfId="0" applyFont="1" applyFill="1" applyBorder="1" applyAlignment="1">
      <alignment horizontal="right"/>
    </xf>
    <xf numFmtId="169" fontId="3" fillId="2" borderId="193" xfId="6" applyNumberFormat="1" applyFont="1" applyFill="1" applyBorder="1" applyAlignment="1">
      <alignment horizontal="right"/>
    </xf>
    <xf numFmtId="9" fontId="12" fillId="4" borderId="168" xfId="0" applyNumberFormat="1" applyFont="1" applyFill="1" applyBorder="1" applyAlignment="1">
      <alignment horizontal="center" vertical="center" wrapText="1"/>
    </xf>
    <xf numFmtId="0" fontId="12" fillId="4" borderId="198" xfId="0" applyFont="1" applyFill="1" applyBorder="1" applyAlignment="1">
      <alignment horizontal="center" vertical="center" wrapText="1"/>
    </xf>
    <xf numFmtId="9" fontId="12" fillId="4" borderId="198" xfId="4" applyFont="1" applyFill="1" applyBorder="1" applyAlignment="1">
      <alignment horizontal="center" vertical="center" wrapText="1"/>
    </xf>
    <xf numFmtId="169" fontId="12" fillId="4" borderId="159" xfId="7" applyNumberFormat="1" applyFont="1" applyFill="1" applyBorder="1" applyAlignment="1">
      <alignment horizontal="center" vertical="center" wrapText="1"/>
    </xf>
    <xf numFmtId="169" fontId="12" fillId="4" borderId="159" xfId="0" applyNumberFormat="1" applyFont="1" applyFill="1" applyBorder="1" applyAlignment="1">
      <alignment horizontal="center" vertical="center" wrapText="1"/>
    </xf>
    <xf numFmtId="9" fontId="12" fillId="2" borderId="111" xfId="4" applyNumberFormat="1" applyFont="1" applyFill="1" applyBorder="1" applyAlignment="1">
      <alignment horizontal="center" vertical="center" wrapText="1"/>
    </xf>
    <xf numFmtId="0" fontId="3" fillId="4" borderId="115" xfId="0" applyFont="1" applyFill="1" applyBorder="1" applyAlignment="1" applyProtection="1">
      <alignment horizontal="left" vertical="top" wrapText="1"/>
      <protection locked="0"/>
    </xf>
    <xf numFmtId="0" fontId="3" fillId="4" borderId="167" xfId="0" applyFont="1" applyFill="1" applyBorder="1" applyAlignment="1" applyProtection="1">
      <alignment horizontal="left" vertical="top" wrapText="1"/>
      <protection locked="0"/>
    </xf>
    <xf numFmtId="0" fontId="3" fillId="4" borderId="187" xfId="0" applyFont="1" applyFill="1" applyBorder="1" applyAlignment="1" applyProtection="1">
      <alignment horizontal="left" vertical="top" wrapText="1"/>
      <protection locked="0"/>
    </xf>
    <xf numFmtId="0" fontId="4" fillId="0" borderId="214" xfId="0" applyFont="1" applyBorder="1" applyAlignment="1" applyProtection="1">
      <alignment horizontal="center" vertical="center"/>
    </xf>
    <xf numFmtId="0" fontId="4" fillId="0" borderId="215" xfId="0" applyFont="1" applyBorder="1" applyAlignment="1" applyProtection="1">
      <alignment horizontal="center" vertical="center"/>
    </xf>
    <xf numFmtId="0" fontId="4" fillId="0" borderId="216" xfId="0" applyFont="1" applyBorder="1" applyAlignment="1" applyProtection="1">
      <alignment horizontal="center" vertical="center"/>
    </xf>
    <xf numFmtId="0" fontId="3" fillId="4" borderId="177" xfId="0" applyFont="1" applyFill="1" applyBorder="1" applyAlignment="1" applyProtection="1">
      <alignment horizontal="left" vertical="top" wrapText="1"/>
      <protection locked="0"/>
    </xf>
    <xf numFmtId="0" fontId="3" fillId="4" borderId="168" xfId="0" applyFont="1" applyFill="1" applyBorder="1" applyAlignment="1" applyProtection="1">
      <alignment horizontal="left" vertical="top" wrapText="1"/>
      <protection locked="0"/>
    </xf>
    <xf numFmtId="0" fontId="3" fillId="4" borderId="189" xfId="0" applyFont="1" applyFill="1" applyBorder="1" applyAlignment="1" applyProtection="1">
      <alignment horizontal="left" vertical="top" wrapText="1"/>
      <protection locked="0"/>
    </xf>
    <xf numFmtId="0" fontId="6" fillId="2" borderId="174" xfId="0" applyFont="1" applyFill="1" applyBorder="1" applyAlignment="1" applyProtection="1">
      <alignment horizontal="center" vertical="top"/>
    </xf>
    <xf numFmtId="167" fontId="5" fillId="4" borderId="116" xfId="3" applyNumberFormat="1" applyFont="1" applyFill="1" applyBorder="1" applyAlignment="1" applyProtection="1">
      <alignment horizontal="center" wrapText="1"/>
      <protection locked="0"/>
    </xf>
    <xf numFmtId="0" fontId="6" fillId="2" borderId="116" xfId="0" applyNumberFormat="1" applyFont="1" applyFill="1" applyBorder="1" applyAlignment="1" applyProtection="1">
      <alignment horizontal="center" vertical="top"/>
    </xf>
    <xf numFmtId="0" fontId="5" fillId="4" borderId="116" xfId="4" applyNumberFormat="1" applyFont="1" applyFill="1" applyBorder="1" applyAlignment="1" applyProtection="1">
      <protection locked="0"/>
    </xf>
    <xf numFmtId="0" fontId="3" fillId="6" borderId="8" xfId="0" applyFont="1" applyFill="1" applyBorder="1" applyProtection="1"/>
    <xf numFmtId="0" fontId="4" fillId="6" borderId="217" xfId="0" applyFont="1" applyFill="1" applyBorder="1" applyAlignment="1" applyProtection="1">
      <alignment horizontal="left" vertical="top"/>
    </xf>
    <xf numFmtId="0" fontId="4" fillId="6" borderId="218" xfId="0" applyFont="1" applyFill="1" applyBorder="1" applyAlignment="1" applyProtection="1">
      <alignment horizontal="left" vertical="top"/>
    </xf>
    <xf numFmtId="0" fontId="4" fillId="6" borderId="147" xfId="0" applyFont="1" applyFill="1" applyBorder="1" applyAlignment="1" applyProtection="1">
      <alignment horizontal="center" vertical="center" wrapText="1"/>
    </xf>
    <xf numFmtId="0" fontId="4" fillId="6" borderId="138" xfId="0" applyFont="1" applyFill="1" applyBorder="1" applyAlignment="1" applyProtection="1">
      <alignment horizontal="center" vertical="center"/>
    </xf>
    <xf numFmtId="0" fontId="3" fillId="6" borderId="126" xfId="0" applyFont="1" applyFill="1" applyBorder="1" applyAlignment="1" applyProtection="1">
      <alignment horizontal="center"/>
    </xf>
    <xf numFmtId="0" fontId="3" fillId="4" borderId="127" xfId="0" applyFont="1" applyFill="1" applyBorder="1" applyAlignment="1" applyProtection="1">
      <alignment vertical="top" wrapText="1"/>
      <protection locked="0"/>
    </xf>
    <xf numFmtId="0" fontId="3" fillId="6" borderId="122" xfId="0" applyFont="1" applyFill="1" applyBorder="1" applyAlignment="1" applyProtection="1">
      <alignment horizontal="center"/>
    </xf>
    <xf numFmtId="0" fontId="3" fillId="6" borderId="141" xfId="0" applyFont="1" applyFill="1" applyBorder="1" applyAlignment="1" applyProtection="1">
      <alignment horizontal="center"/>
    </xf>
    <xf numFmtId="0" fontId="3" fillId="6" borderId="124" xfId="0" applyFont="1" applyFill="1" applyBorder="1" applyProtection="1"/>
    <xf numFmtId="0" fontId="3" fillId="0" borderId="220" xfId="0" applyFont="1" applyFill="1" applyBorder="1" applyProtection="1"/>
    <xf numFmtId="169" fontId="3" fillId="0" borderId="221" xfId="6" applyNumberFormat="1" applyFont="1" applyFill="1" applyBorder="1" applyAlignment="1" applyProtection="1">
      <alignment horizontal="right"/>
    </xf>
    <xf numFmtId="0" fontId="3" fillId="0" borderId="114" xfId="0" applyFont="1" applyFill="1" applyBorder="1" applyProtection="1"/>
    <xf numFmtId="0" fontId="3" fillId="0" borderId="222" xfId="0" applyFont="1" applyFill="1" applyBorder="1" applyProtection="1"/>
    <xf numFmtId="0" fontId="3" fillId="0" borderId="223" xfId="0" applyFont="1" applyFill="1" applyBorder="1" applyProtection="1"/>
    <xf numFmtId="0" fontId="3" fillId="0" borderId="224" xfId="0" applyFont="1" applyFill="1" applyBorder="1" applyProtection="1"/>
    <xf numFmtId="0" fontId="3" fillId="0" borderId="225" xfId="0" applyFont="1" applyFill="1" applyBorder="1" applyProtection="1"/>
    <xf numFmtId="0" fontId="3" fillId="0" borderId="125" xfId="0" applyFont="1" applyFill="1" applyBorder="1" applyProtection="1"/>
    <xf numFmtId="0" fontId="3" fillId="6" borderId="226" xfId="0" applyFont="1" applyFill="1" applyBorder="1" applyProtection="1"/>
    <xf numFmtId="0" fontId="3" fillId="0" borderId="212" xfId="0" applyFont="1" applyFill="1" applyBorder="1" applyAlignment="1" applyProtection="1">
      <alignment vertical="center" wrapText="1"/>
    </xf>
    <xf numFmtId="169" fontId="3" fillId="0" borderId="212" xfId="6" applyNumberFormat="1" applyFont="1" applyFill="1" applyBorder="1" applyAlignment="1" applyProtection="1">
      <alignment horizontal="right"/>
    </xf>
    <xf numFmtId="5" fontId="12" fillId="4" borderId="111" xfId="7" applyNumberFormat="1" applyFont="1" applyFill="1" applyBorder="1" applyAlignment="1">
      <alignment horizontal="center" vertical="center" wrapText="1"/>
    </xf>
    <xf numFmtId="5" fontId="3" fillId="2" borderId="112" xfId="7" applyNumberFormat="1" applyFont="1" applyFill="1" applyBorder="1" applyAlignment="1">
      <alignment horizontal="center" vertical="center"/>
    </xf>
    <xf numFmtId="5" fontId="12" fillId="4" borderId="118" xfId="7" applyNumberFormat="1" applyFont="1" applyFill="1" applyBorder="1" applyAlignment="1">
      <alignment horizontal="center" vertical="center" wrapText="1"/>
    </xf>
    <xf numFmtId="5" fontId="3" fillId="2" borderId="112" xfId="0" applyNumberFormat="1" applyFont="1" applyFill="1" applyBorder="1" applyAlignment="1">
      <alignment horizontal="center" vertical="center"/>
    </xf>
    <xf numFmtId="0" fontId="3" fillId="4" borderId="186" xfId="0" applyFont="1" applyFill="1" applyBorder="1" applyAlignment="1" applyProtection="1">
      <alignment horizontal="left" vertical="center" wrapText="1"/>
      <protection locked="0"/>
    </xf>
    <xf numFmtId="169" fontId="3" fillId="4" borderId="111" xfId="6" applyNumberFormat="1" applyFont="1" applyFill="1" applyBorder="1" applyAlignment="1">
      <alignment horizontal="left" vertical="top" wrapText="1"/>
    </xf>
    <xf numFmtId="0" fontId="3" fillId="4" borderId="116" xfId="0" applyFont="1" applyFill="1" applyBorder="1" applyAlignment="1">
      <alignment horizontal="center" vertical="top" wrapText="1"/>
    </xf>
    <xf numFmtId="0" fontId="3" fillId="4" borderId="111" xfId="4" applyNumberFormat="1" applyFont="1" applyFill="1" applyBorder="1" applyAlignment="1">
      <alignment horizontal="center" vertical="center"/>
    </xf>
    <xf numFmtId="9" fontId="3" fillId="4" borderId="111" xfId="6" applyNumberFormat="1" applyFont="1" applyFill="1" applyBorder="1" applyAlignment="1">
      <alignment horizontal="center" vertical="center"/>
    </xf>
    <xf numFmtId="0" fontId="3" fillId="4" borderId="118" xfId="0" applyFont="1" applyFill="1" applyBorder="1" applyAlignment="1">
      <alignment horizontal="left" vertical="top" wrapText="1"/>
    </xf>
    <xf numFmtId="0" fontId="3" fillId="4" borderId="115" xfId="4" applyNumberFormat="1" applyFont="1" applyFill="1" applyBorder="1" applyAlignment="1">
      <alignment horizontal="center" vertical="center"/>
    </xf>
    <xf numFmtId="0" fontId="3" fillId="4" borderId="111" xfId="0" applyFont="1" applyFill="1" applyBorder="1" applyAlignment="1">
      <alignment horizontal="left" vertical="top" wrapText="1"/>
    </xf>
    <xf numFmtId="0" fontId="3" fillId="4" borderId="174" xfId="0" applyFont="1" applyFill="1" applyBorder="1" applyAlignment="1">
      <alignment horizontal="left" vertical="top" wrapText="1"/>
    </xf>
    <xf numFmtId="169" fontId="3" fillId="2" borderId="0" xfId="0" applyNumberFormat="1" applyFont="1" applyFill="1" applyProtection="1"/>
    <xf numFmtId="0" fontId="3" fillId="4" borderId="111" xfId="0" applyFont="1" applyFill="1" applyBorder="1" applyAlignment="1" applyProtection="1">
      <alignment horizontal="center"/>
      <protection locked="0"/>
    </xf>
    <xf numFmtId="1" fontId="5" fillId="4" borderId="111" xfId="4" applyNumberFormat="1" applyFont="1" applyFill="1" applyBorder="1" applyAlignment="1" applyProtection="1">
      <alignment horizontal="center" vertical="center"/>
      <protection locked="0"/>
    </xf>
    <xf numFmtId="0" fontId="5" fillId="4" borderId="111" xfId="4" applyNumberFormat="1" applyFont="1" applyFill="1" applyBorder="1" applyAlignment="1" applyProtection="1">
      <protection locked="0"/>
    </xf>
    <xf numFmtId="0" fontId="3" fillId="6" borderId="0" xfId="0" applyFont="1" applyFill="1" applyBorder="1" applyAlignment="1" applyProtection="1">
      <alignment wrapText="1"/>
    </xf>
    <xf numFmtId="169" fontId="3" fillId="2" borderId="0" xfId="0" applyNumberFormat="1" applyFont="1" applyFill="1" applyAlignment="1">
      <alignment horizontal="left"/>
    </xf>
    <xf numFmtId="9" fontId="3" fillId="2" borderId="0" xfId="4" applyFont="1" applyFill="1" applyAlignment="1">
      <alignment horizontal="left"/>
    </xf>
    <xf numFmtId="10" fontId="3" fillId="2" borderId="0" xfId="4" applyNumberFormat="1" applyFont="1" applyFill="1" applyAlignment="1">
      <alignment horizontal="left"/>
    </xf>
    <xf numFmtId="0" fontId="11" fillId="7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Border="1" applyAlignment="1" applyProtection="1">
      <alignment horizontal="center" vertical="center"/>
      <protection locked="0"/>
    </xf>
    <xf numFmtId="0" fontId="11" fillId="7" borderId="28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38" xfId="0" applyFont="1" applyFill="1" applyBorder="1" applyAlignment="1" applyProtection="1">
      <alignment horizontal="center" vertical="center"/>
      <protection locked="0"/>
    </xf>
    <xf numFmtId="0" fontId="11" fillId="7" borderId="3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8" fillId="0" borderId="10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3" borderId="6" xfId="0" applyFont="1" applyFill="1" applyBorder="1" applyAlignment="1" applyProtection="1">
      <alignment horizontal="left" vertical="top" wrapText="1"/>
    </xf>
    <xf numFmtId="0" fontId="10" fillId="3" borderId="97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left" vertical="top" wrapText="1"/>
    </xf>
    <xf numFmtId="0" fontId="11" fillId="7" borderId="160" xfId="0" applyFont="1" applyFill="1" applyBorder="1" applyAlignment="1" applyProtection="1">
      <alignment horizontal="center" vertical="center"/>
    </xf>
    <xf numFmtId="0" fontId="11" fillId="7" borderId="110" xfId="0" applyFont="1" applyFill="1" applyBorder="1" applyAlignment="1" applyProtection="1">
      <alignment horizontal="center" vertical="center"/>
    </xf>
    <xf numFmtId="0" fontId="11" fillId="7" borderId="152" xfId="0" applyFont="1" applyFill="1" applyBorder="1" applyAlignment="1" applyProtection="1">
      <alignment horizontal="center" vertical="center"/>
    </xf>
    <xf numFmtId="0" fontId="11" fillId="7" borderId="161" xfId="0" applyFont="1" applyFill="1" applyBorder="1" applyAlignment="1" applyProtection="1">
      <alignment horizontal="center" vertical="center"/>
    </xf>
    <xf numFmtId="0" fontId="11" fillId="7" borderId="162" xfId="0" applyFont="1" applyFill="1" applyBorder="1" applyAlignment="1" applyProtection="1">
      <alignment horizontal="center" vertical="top" wrapText="1"/>
    </xf>
    <xf numFmtId="0" fontId="11" fillId="7" borderId="113" xfId="0" applyFont="1" applyFill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10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1" fillId="7" borderId="107" xfId="0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center" vertical="center"/>
    </xf>
    <xf numFmtId="0" fontId="2" fillId="2" borderId="107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99" xfId="0" applyFont="1" applyFill="1" applyBorder="1" applyAlignment="1" applyProtection="1">
      <alignment horizontal="center"/>
    </xf>
    <xf numFmtId="0" fontId="3" fillId="0" borderId="159" xfId="0" applyFont="1" applyFill="1" applyBorder="1" applyAlignment="1" applyProtection="1">
      <alignment horizontal="center" vertical="top" wrapText="1"/>
    </xf>
    <xf numFmtId="0" fontId="3" fillId="0" borderId="115" xfId="0" applyFont="1" applyFill="1" applyBorder="1" applyAlignment="1" applyProtection="1">
      <alignment horizontal="center" vertical="top" wrapText="1"/>
    </xf>
    <xf numFmtId="0" fontId="10" fillId="3" borderId="192" xfId="0" applyFont="1" applyFill="1" applyBorder="1" applyAlignment="1" applyProtection="1">
      <alignment horizontal="left" vertical="top" wrapText="1"/>
    </xf>
    <xf numFmtId="0" fontId="10" fillId="3" borderId="193" xfId="0" applyFont="1" applyFill="1" applyBorder="1" applyAlignment="1" applyProtection="1">
      <alignment horizontal="left" vertical="top" wrapText="1"/>
    </xf>
    <xf numFmtId="0" fontId="10" fillId="3" borderId="180" xfId="0" applyFont="1" applyFill="1" applyBorder="1" applyAlignment="1" applyProtection="1">
      <alignment horizontal="left" vertical="top" wrapText="1"/>
    </xf>
    <xf numFmtId="0" fontId="3" fillId="4" borderId="136" xfId="0" applyFont="1" applyFill="1" applyBorder="1" applyAlignment="1" applyProtection="1">
      <alignment horizontal="left" vertical="top" wrapText="1"/>
      <protection locked="0"/>
    </xf>
    <xf numFmtId="0" fontId="3" fillId="4" borderId="42" xfId="0" applyFont="1" applyFill="1" applyBorder="1" applyAlignment="1" applyProtection="1">
      <alignment horizontal="left" vertical="top" wrapText="1"/>
      <protection locked="0"/>
    </xf>
    <xf numFmtId="0" fontId="3" fillId="4" borderId="206" xfId="0" applyFont="1" applyFill="1" applyBorder="1" applyAlignment="1" applyProtection="1">
      <alignment horizontal="left" vertical="top" wrapText="1"/>
      <protection locked="0"/>
    </xf>
    <xf numFmtId="0" fontId="3" fillId="4" borderId="152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161" xfId="0" applyFont="1" applyFill="1" applyBorder="1" applyAlignment="1" applyProtection="1">
      <alignment horizontal="left" vertical="top" wrapText="1"/>
      <protection locked="0"/>
    </xf>
    <xf numFmtId="0" fontId="3" fillId="4" borderId="162" xfId="0" applyFont="1" applyFill="1" applyBorder="1" applyAlignment="1" applyProtection="1">
      <alignment horizontal="left" vertical="top" wrapText="1"/>
      <protection locked="0"/>
    </xf>
    <xf numFmtId="0" fontId="3" fillId="4" borderId="112" xfId="0" applyFont="1" applyFill="1" applyBorder="1" applyAlignment="1" applyProtection="1">
      <alignment horizontal="left" vertical="top" wrapText="1"/>
      <protection locked="0"/>
    </xf>
    <xf numFmtId="0" fontId="3" fillId="4" borderId="113" xfId="0" applyFont="1" applyFill="1" applyBorder="1" applyAlignment="1" applyProtection="1">
      <alignment horizontal="left" vertical="top" wrapText="1"/>
      <protection locked="0"/>
    </xf>
    <xf numFmtId="0" fontId="3" fillId="0" borderId="213" xfId="0" applyFont="1" applyFill="1" applyBorder="1" applyAlignment="1" applyProtection="1">
      <alignment horizontal="left" vertical="top"/>
    </xf>
    <xf numFmtId="0" fontId="3" fillId="0" borderId="215" xfId="0" applyFont="1" applyFill="1" applyBorder="1" applyAlignment="1" applyProtection="1">
      <alignment horizontal="left" vertical="top"/>
    </xf>
    <xf numFmtId="0" fontId="3" fillId="0" borderId="184" xfId="0" applyFont="1" applyFill="1" applyBorder="1" applyAlignment="1" applyProtection="1">
      <alignment horizontal="center" vertical="top" wrapText="1"/>
    </xf>
    <xf numFmtId="0" fontId="3" fillId="0" borderId="187" xfId="0" applyFont="1" applyFill="1" applyBorder="1" applyAlignment="1" applyProtection="1">
      <alignment horizontal="center" vertical="top" wrapText="1"/>
    </xf>
    <xf numFmtId="0" fontId="3" fillId="0" borderId="164" xfId="0" applyFont="1" applyFill="1" applyBorder="1" applyAlignment="1" applyProtection="1">
      <alignment horizontal="center" vertical="top" wrapText="1"/>
    </xf>
    <xf numFmtId="0" fontId="3" fillId="0" borderId="167" xfId="0" applyFont="1" applyFill="1" applyBorder="1" applyAlignment="1" applyProtection="1">
      <alignment horizontal="center" vertical="top" wrapText="1"/>
    </xf>
    <xf numFmtId="0" fontId="3" fillId="2" borderId="159" xfId="0" applyFont="1" applyFill="1" applyBorder="1" applyAlignment="1" applyProtection="1">
      <alignment horizontal="center" vertical="top" wrapText="1"/>
    </xf>
    <xf numFmtId="0" fontId="3" fillId="2" borderId="115" xfId="0" applyFont="1" applyFill="1" applyBorder="1" applyAlignment="1" applyProtection="1">
      <alignment horizontal="center" vertical="top" wrapText="1"/>
    </xf>
    <xf numFmtId="0" fontId="3" fillId="0" borderId="175" xfId="0" applyFont="1" applyFill="1" applyBorder="1" applyAlignment="1" applyProtection="1">
      <alignment horizontal="center" vertical="top" wrapText="1"/>
    </xf>
    <xf numFmtId="0" fontId="3" fillId="0" borderId="198" xfId="0" applyFont="1" applyFill="1" applyBorder="1" applyAlignment="1" applyProtection="1">
      <alignment horizontal="center" vertical="top" wrapText="1"/>
    </xf>
    <xf numFmtId="0" fontId="5" fillId="4" borderId="157" xfId="0" applyFont="1" applyFill="1" applyBorder="1" applyAlignment="1" applyProtection="1">
      <alignment horizontal="left" vertical="top" wrapText="1"/>
      <protection locked="0"/>
    </xf>
    <xf numFmtId="0" fontId="5" fillId="4" borderId="156" xfId="0" applyFont="1" applyFill="1" applyBorder="1" applyAlignment="1" applyProtection="1">
      <alignment horizontal="left" vertical="top" wrapText="1"/>
      <protection locked="0"/>
    </xf>
    <xf numFmtId="0" fontId="5" fillId="4" borderId="158" xfId="0" applyFont="1" applyFill="1" applyBorder="1" applyAlignment="1" applyProtection="1">
      <alignment horizontal="left" vertical="top" wrapText="1"/>
      <protection locked="0"/>
    </xf>
    <xf numFmtId="0" fontId="5" fillId="4" borderId="46" xfId="0" applyFont="1" applyFill="1" applyBorder="1" applyAlignment="1" applyProtection="1">
      <alignment horizontal="center" vertical="top" wrapText="1"/>
      <protection locked="0"/>
    </xf>
    <xf numFmtId="0" fontId="5" fillId="4" borderId="47" xfId="0" applyFont="1" applyFill="1" applyBorder="1" applyAlignment="1" applyProtection="1">
      <alignment horizontal="center" vertical="top" wrapText="1"/>
      <protection locked="0"/>
    </xf>
    <xf numFmtId="0" fontId="5" fillId="4" borderId="46" xfId="0" applyFont="1" applyFill="1" applyBorder="1" applyAlignment="1" applyProtection="1">
      <alignment horizontal="center" vertical="top"/>
      <protection locked="0"/>
    </xf>
    <xf numFmtId="0" fontId="5" fillId="4" borderId="47" xfId="0" applyFont="1" applyFill="1" applyBorder="1" applyAlignment="1" applyProtection="1">
      <alignment horizontal="center" vertical="top"/>
      <protection locked="0"/>
    </xf>
    <xf numFmtId="170" fontId="22" fillId="17" borderId="233" xfId="0" applyNumberFormat="1" applyFont="1" applyFill="1" applyBorder="1" applyAlignment="1">
      <alignment horizontal="center" vertical="top"/>
    </xf>
    <xf numFmtId="0" fontId="23" fillId="0" borderId="41" xfId="0" applyFont="1" applyBorder="1"/>
    <xf numFmtId="0" fontId="23" fillId="0" borderId="234" xfId="0" applyFont="1" applyBorder="1"/>
    <xf numFmtId="170" fontId="24" fillId="17" borderId="233" xfId="0" applyNumberFormat="1" applyFont="1" applyFill="1" applyBorder="1" applyAlignment="1">
      <alignment horizontal="center" vertical="top"/>
    </xf>
    <xf numFmtId="0" fontId="22" fillId="17" borderId="233" xfId="0" applyFont="1" applyFill="1" applyBorder="1" applyAlignment="1">
      <alignment horizontal="left" vertical="top" wrapText="1"/>
    </xf>
    <xf numFmtId="0" fontId="22" fillId="17" borderId="235" xfId="0" applyFont="1" applyFill="1" applyBorder="1" applyAlignment="1">
      <alignment horizontal="left" vertical="top" wrapText="1"/>
    </xf>
    <xf numFmtId="0" fontId="23" fillId="0" borderId="51" xfId="0" applyFont="1" applyBorder="1"/>
    <xf numFmtId="0" fontId="23" fillId="0" borderId="236" xfId="0" applyFont="1" applyBorder="1"/>
    <xf numFmtId="0" fontId="5" fillId="2" borderId="155" xfId="0" applyFont="1" applyFill="1" applyBorder="1" applyAlignment="1" applyProtection="1">
      <alignment horizontal="left" vertical="top" wrapText="1"/>
    </xf>
    <xf numFmtId="0" fontId="5" fillId="2" borderId="156" xfId="0" applyFont="1" applyFill="1" applyBorder="1" applyAlignment="1" applyProtection="1">
      <alignment horizontal="left" vertical="top" wrapText="1"/>
    </xf>
    <xf numFmtId="1" fontId="5" fillId="4" borderId="40" xfId="3" applyNumberFormat="1" applyFont="1" applyFill="1" applyBorder="1" applyAlignment="1" applyProtection="1">
      <alignment horizontal="left" vertical="top" wrapText="1"/>
      <protection locked="0"/>
    </xf>
    <xf numFmtId="1" fontId="5" fillId="4" borderId="41" xfId="3" applyNumberFormat="1" applyFont="1" applyFill="1" applyBorder="1" applyAlignment="1" applyProtection="1">
      <alignment horizontal="left" vertical="top" wrapText="1"/>
      <protection locked="0"/>
    </xf>
    <xf numFmtId="1" fontId="5" fillId="4" borderId="135" xfId="3" applyNumberFormat="1" applyFont="1" applyFill="1" applyBorder="1" applyAlignment="1" applyProtection="1">
      <alignment horizontal="left" vertical="top" wrapText="1"/>
      <protection locked="0"/>
    </xf>
    <xf numFmtId="0" fontId="5" fillId="4" borderId="40" xfId="0" applyFont="1" applyFill="1" applyBorder="1" applyAlignment="1" applyProtection="1">
      <alignment horizontal="left" vertical="top" wrapText="1"/>
      <protection locked="0"/>
    </xf>
    <xf numFmtId="0" fontId="5" fillId="4" borderId="41" xfId="0" applyFont="1" applyFill="1" applyBorder="1" applyAlignment="1" applyProtection="1">
      <alignment horizontal="left" vertical="top" wrapText="1"/>
      <protection locked="0"/>
    </xf>
    <xf numFmtId="0" fontId="5" fillId="4" borderId="135" xfId="0" applyFont="1" applyFill="1" applyBorder="1" applyAlignment="1" applyProtection="1">
      <alignment horizontal="left" vertical="top" wrapText="1"/>
      <protection locked="0"/>
    </xf>
    <xf numFmtId="0" fontId="5" fillId="2" borderId="154" xfId="0" applyFont="1" applyFill="1" applyBorder="1" applyAlignment="1" applyProtection="1">
      <alignment horizontal="left" vertical="top" wrapText="1"/>
    </xf>
    <xf numFmtId="0" fontId="5" fillId="2" borderId="41" xfId="0" applyFont="1" applyFill="1" applyBorder="1" applyAlignment="1" applyProtection="1">
      <alignment horizontal="left" vertical="top" wrapText="1"/>
    </xf>
    <xf numFmtId="0" fontId="5" fillId="4" borderId="48" xfId="0" applyNumberFormat="1" applyFont="1" applyFill="1" applyBorder="1" applyAlignment="1" applyProtection="1">
      <alignment horizontal="center" vertical="top" wrapText="1"/>
      <protection locked="0"/>
    </xf>
    <xf numFmtId="0" fontId="5" fillId="4" borderId="138" xfId="0" applyNumberFormat="1" applyFont="1" applyFill="1" applyBorder="1" applyAlignment="1" applyProtection="1">
      <alignment horizontal="center" vertical="top" wrapText="1"/>
      <protection locked="0"/>
    </xf>
    <xf numFmtId="167" fontId="6" fillId="0" borderId="50" xfId="3" applyNumberFormat="1" applyFont="1" applyFill="1" applyBorder="1" applyAlignment="1" applyProtection="1">
      <alignment horizontal="center" vertical="top"/>
    </xf>
    <xf numFmtId="167" fontId="6" fillId="0" borderId="148" xfId="3" applyNumberFormat="1" applyFont="1" applyFill="1" applyBorder="1" applyAlignment="1" applyProtection="1">
      <alignment horizontal="center" vertical="top"/>
    </xf>
    <xf numFmtId="0" fontId="5" fillId="4" borderId="48" xfId="0" applyFont="1" applyFill="1" applyBorder="1" applyAlignment="1" applyProtection="1">
      <alignment horizontal="center" vertical="top"/>
      <protection locked="0"/>
    </xf>
    <xf numFmtId="0" fontId="5" fillId="4" borderId="138" xfId="0" applyFont="1" applyFill="1" applyBorder="1" applyAlignment="1" applyProtection="1">
      <alignment horizontal="center" vertical="top"/>
      <protection locked="0"/>
    </xf>
    <xf numFmtId="0" fontId="13" fillId="5" borderId="150" xfId="0" applyFont="1" applyFill="1" applyBorder="1" applyAlignment="1" applyProtection="1">
      <alignment horizontal="left" vertical="top"/>
    </xf>
    <xf numFmtId="0" fontId="13" fillId="5" borderId="21" xfId="0" applyFont="1" applyFill="1" applyBorder="1" applyAlignment="1" applyProtection="1">
      <alignment horizontal="left" vertical="top"/>
    </xf>
    <xf numFmtId="0" fontId="13" fillId="5" borderId="151" xfId="0" applyFont="1" applyFill="1" applyBorder="1" applyAlignment="1" applyProtection="1">
      <alignment horizontal="left" vertical="top"/>
    </xf>
    <xf numFmtId="0" fontId="5" fillId="4" borderId="52" xfId="0" applyFont="1" applyFill="1" applyBorder="1" applyAlignment="1" applyProtection="1">
      <alignment horizontal="left" vertical="top"/>
      <protection locked="0"/>
    </xf>
    <xf numFmtId="0" fontId="5" fillId="4" borderId="51" xfId="0" applyFont="1" applyFill="1" applyBorder="1" applyAlignment="1" applyProtection="1">
      <alignment horizontal="left" vertical="top"/>
      <protection locked="0"/>
    </xf>
    <xf numFmtId="0" fontId="5" fillId="4" borderId="149" xfId="0" applyFont="1" applyFill="1" applyBorder="1" applyAlignment="1" applyProtection="1">
      <alignment horizontal="left" vertical="top"/>
      <protection locked="0"/>
    </xf>
    <xf numFmtId="0" fontId="6" fillId="0" borderId="13" xfId="0" applyFont="1" applyFill="1" applyBorder="1" applyAlignment="1" applyProtection="1">
      <alignment horizontal="center" vertical="top"/>
    </xf>
    <xf numFmtId="0" fontId="6" fillId="0" borderId="153" xfId="0" applyFont="1" applyFill="1" applyBorder="1" applyAlignment="1" applyProtection="1">
      <alignment horizontal="center" vertical="top"/>
    </xf>
    <xf numFmtId="0" fontId="5" fillId="0" borderId="126" xfId="0" applyFont="1" applyFill="1" applyBorder="1" applyAlignment="1" applyProtection="1">
      <alignment horizontal="left" vertical="top"/>
    </xf>
    <xf numFmtId="0" fontId="5" fillId="0" borderId="141" xfId="0" applyFont="1" applyFill="1" applyBorder="1" applyAlignment="1" applyProtection="1">
      <alignment horizontal="left" vertical="top"/>
    </xf>
    <xf numFmtId="0" fontId="5" fillId="2" borderId="136" xfId="0" applyFont="1" applyFill="1" applyBorder="1" applyAlignment="1" applyProtection="1">
      <alignment horizontal="left" vertical="top" wrapText="1"/>
    </xf>
    <xf numFmtId="0" fontId="5" fillId="2" borderId="42" xfId="0" applyFont="1" applyFill="1" applyBorder="1" applyAlignment="1" applyProtection="1">
      <alignment horizontal="left" vertical="top" wrapText="1"/>
    </xf>
    <xf numFmtId="0" fontId="5" fillId="2" borderId="137" xfId="0" applyFont="1" applyFill="1" applyBorder="1" applyAlignment="1" applyProtection="1">
      <alignment horizontal="left" vertical="top" wrapText="1"/>
    </xf>
    <xf numFmtId="0" fontId="5" fillId="2" borderId="45" xfId="0" applyFont="1" applyFill="1" applyBorder="1" applyAlignment="1" applyProtection="1">
      <alignment horizontal="left" vertical="top" wrapText="1"/>
    </xf>
    <xf numFmtId="0" fontId="6" fillId="2" borderId="43" xfId="0" applyFont="1" applyFill="1" applyBorder="1" applyAlignment="1" applyProtection="1">
      <alignment horizontal="center" vertical="top"/>
    </xf>
    <xf numFmtId="0" fontId="6" fillId="2" borderId="44" xfId="0" applyFont="1" applyFill="1" applyBorder="1" applyAlignment="1" applyProtection="1">
      <alignment horizontal="center" vertical="top"/>
    </xf>
    <xf numFmtId="0" fontId="6" fillId="2" borderId="33" xfId="0" applyFont="1" applyFill="1" applyBorder="1" applyAlignment="1" applyProtection="1">
      <alignment horizontal="center" vertical="top" wrapText="1"/>
    </xf>
    <xf numFmtId="0" fontId="6" fillId="2" borderId="30" xfId="0" applyFont="1" applyFill="1" applyBorder="1" applyAlignment="1" applyProtection="1">
      <alignment horizontal="center" vertical="top" wrapText="1"/>
    </xf>
    <xf numFmtId="0" fontId="6" fillId="2" borderId="14" xfId="0" applyFont="1" applyFill="1" applyBorder="1" applyAlignment="1" applyProtection="1">
      <alignment horizontal="center" vertical="top" wrapText="1"/>
    </xf>
    <xf numFmtId="0" fontId="6" fillId="2" borderId="16" xfId="0" applyFont="1" applyFill="1" applyBorder="1" applyAlignment="1" applyProtection="1">
      <alignment horizontal="center" vertical="top" wrapText="1"/>
    </xf>
    <xf numFmtId="0" fontId="6" fillId="0" borderId="14" xfId="0" applyFont="1" applyFill="1" applyBorder="1" applyAlignment="1" applyProtection="1">
      <alignment horizontal="center" vertical="top"/>
    </xf>
    <xf numFmtId="0" fontId="6" fillId="0" borderId="22" xfId="0" applyFont="1" applyFill="1" applyBorder="1" applyAlignment="1" applyProtection="1">
      <alignment horizontal="center" vertical="top"/>
    </xf>
    <xf numFmtId="0" fontId="6" fillId="0" borderId="143" xfId="0" applyFont="1" applyFill="1" applyBorder="1" applyAlignment="1" applyProtection="1">
      <alignment horizontal="center" vertical="top"/>
    </xf>
    <xf numFmtId="0" fontId="22" fillId="17" borderId="230" xfId="0" applyFont="1" applyFill="1" applyBorder="1" applyAlignment="1">
      <alignment horizontal="center" vertical="top"/>
    </xf>
    <xf numFmtId="0" fontId="22" fillId="17" borderId="232" xfId="0" applyFont="1" applyFill="1" applyBorder="1" applyAlignment="1">
      <alignment horizontal="center" vertical="top"/>
    </xf>
    <xf numFmtId="0" fontId="22" fillId="17" borderId="231" xfId="0" applyFont="1" applyFill="1" applyBorder="1" applyAlignment="1">
      <alignment horizontal="center" vertical="top"/>
    </xf>
    <xf numFmtId="0" fontId="5" fillId="4" borderId="49" xfId="0" applyFont="1" applyFill="1" applyBorder="1" applyAlignment="1" applyProtection="1">
      <alignment horizontal="center" vertical="top"/>
      <protection locked="0"/>
    </xf>
    <xf numFmtId="0" fontId="5" fillId="4" borderId="144" xfId="0" applyFont="1" applyFill="1" applyBorder="1" applyAlignment="1" applyProtection="1">
      <alignment horizontal="center" vertical="top"/>
      <protection locked="0"/>
    </xf>
    <xf numFmtId="0" fontId="5" fillId="0" borderId="146" xfId="0" applyFont="1" applyFill="1" applyBorder="1" applyAlignment="1" applyProtection="1">
      <alignment horizontal="left" vertical="top"/>
    </xf>
    <xf numFmtId="0" fontId="5" fillId="0" borderId="147" xfId="0" applyFont="1" applyFill="1" applyBorder="1" applyAlignment="1" applyProtection="1">
      <alignment horizontal="left" vertical="top"/>
    </xf>
    <xf numFmtId="9" fontId="5" fillId="4" borderId="40" xfId="0" applyNumberFormat="1" applyFont="1" applyFill="1" applyBorder="1" applyAlignment="1" applyProtection="1">
      <alignment horizontal="left" vertical="top"/>
      <protection locked="0"/>
    </xf>
    <xf numFmtId="9" fontId="5" fillId="4" borderId="41" xfId="0" applyNumberFormat="1" applyFont="1" applyFill="1" applyBorder="1" applyAlignment="1" applyProtection="1">
      <alignment horizontal="left" vertical="top"/>
      <protection locked="0"/>
    </xf>
    <xf numFmtId="9" fontId="5" fillId="4" borderId="135" xfId="0" applyNumberFormat="1" applyFont="1" applyFill="1" applyBorder="1" applyAlignment="1" applyProtection="1">
      <alignment horizontal="left" vertical="top"/>
      <protection locked="0"/>
    </xf>
    <xf numFmtId="0" fontId="6" fillId="0" borderId="16" xfId="0" applyFont="1" applyFill="1" applyBorder="1" applyAlignment="1" applyProtection="1">
      <alignment horizontal="center" vertical="top"/>
    </xf>
    <xf numFmtId="0" fontId="6" fillId="0" borderId="14" xfId="0" applyFont="1" applyFill="1" applyBorder="1" applyAlignment="1" applyProtection="1">
      <alignment horizontal="center" vertical="top" wrapText="1"/>
    </xf>
    <xf numFmtId="0" fontId="6" fillId="0" borderId="22" xfId="0" applyFont="1" applyFill="1" applyBorder="1" applyAlignment="1" applyProtection="1">
      <alignment horizontal="center" vertical="top" wrapText="1"/>
    </xf>
    <xf numFmtId="0" fontId="6" fillId="0" borderId="16" xfId="0" applyFont="1" applyFill="1" applyBorder="1" applyAlignment="1" applyProtection="1">
      <alignment horizontal="center" vertical="top" wrapText="1"/>
    </xf>
    <xf numFmtId="0" fontId="6" fillId="0" borderId="143" xfId="0" applyFont="1" applyFill="1" applyBorder="1" applyAlignment="1" applyProtection="1">
      <alignment horizontal="center" vertical="top" wrapText="1"/>
    </xf>
    <xf numFmtId="0" fontId="2" fillId="0" borderId="100" xfId="0" applyFont="1" applyBorder="1" applyAlignment="1" applyProtection="1">
      <alignment horizontal="center"/>
    </xf>
    <xf numFmtId="0" fontId="2" fillId="0" borderId="128" xfId="0" applyFont="1" applyBorder="1" applyAlignment="1" applyProtection="1">
      <alignment horizontal="center"/>
    </xf>
    <xf numFmtId="0" fontId="2" fillId="0" borderId="129" xfId="0" applyFont="1" applyBorder="1" applyAlignment="1" applyProtection="1">
      <alignment horizontal="center"/>
    </xf>
    <xf numFmtId="0" fontId="11" fillId="7" borderId="162" xfId="0" applyFont="1" applyFill="1" applyBorder="1" applyAlignment="1" applyProtection="1">
      <alignment horizontal="center" vertical="center"/>
    </xf>
    <xf numFmtId="0" fontId="11" fillId="7" borderId="112" xfId="0" applyFont="1" applyFill="1" applyBorder="1" applyAlignment="1" applyProtection="1">
      <alignment horizontal="center" vertical="center"/>
    </xf>
    <xf numFmtId="0" fontId="11" fillId="7" borderId="113" xfId="0" applyFont="1" applyFill="1" applyBorder="1" applyAlignment="1" applyProtection="1">
      <alignment horizontal="center" vertical="center"/>
    </xf>
    <xf numFmtId="0" fontId="11" fillId="7" borderId="109" xfId="0" applyFont="1" applyFill="1" applyBorder="1" applyAlignment="1" applyProtection="1">
      <alignment horizontal="center" vertical="center"/>
    </xf>
    <xf numFmtId="0" fontId="5" fillId="2" borderId="152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6" fillId="0" borderId="33" xfId="0" applyFont="1" applyFill="1" applyBorder="1" applyAlignment="1" applyProtection="1">
      <alignment horizontal="center" vertical="top"/>
    </xf>
    <xf numFmtId="0" fontId="6" fillId="0" borderId="32" xfId="0" applyFont="1" applyFill="1" applyBorder="1" applyAlignment="1" applyProtection="1">
      <alignment horizontal="center" vertical="top"/>
    </xf>
    <xf numFmtId="0" fontId="6" fillId="0" borderId="30" xfId="0" applyFont="1" applyFill="1" applyBorder="1" applyAlignment="1" applyProtection="1">
      <alignment horizontal="center" vertical="top"/>
    </xf>
    <xf numFmtId="0" fontId="13" fillId="5" borderId="130" xfId="0" applyFont="1" applyFill="1" applyBorder="1" applyAlignment="1" applyProtection="1">
      <alignment horizontal="left" vertical="top"/>
    </xf>
    <xf numFmtId="0" fontId="13" fillId="5" borderId="131" xfId="0" applyFont="1" applyFill="1" applyBorder="1" applyAlignment="1" applyProtection="1">
      <alignment horizontal="left" vertical="top"/>
    </xf>
    <xf numFmtId="0" fontId="13" fillId="5" borderId="132" xfId="0" applyFont="1" applyFill="1" applyBorder="1" applyAlignment="1" applyProtection="1">
      <alignment horizontal="left" vertical="top"/>
    </xf>
    <xf numFmtId="0" fontId="6" fillId="0" borderId="140" xfId="0" applyFont="1" applyFill="1" applyBorder="1" applyAlignment="1" applyProtection="1">
      <alignment horizontal="center" vertical="top"/>
    </xf>
    <xf numFmtId="0" fontId="5" fillId="0" borderId="126" xfId="0" applyFont="1" applyFill="1" applyBorder="1" applyAlignment="1" applyProtection="1">
      <alignment horizontal="left" vertical="top" wrapText="1"/>
    </xf>
    <xf numFmtId="0" fontId="5" fillId="0" borderId="141" xfId="0" applyFont="1" applyFill="1" applyBorder="1" applyAlignment="1" applyProtection="1">
      <alignment horizontal="left" vertical="top" wrapText="1"/>
    </xf>
    <xf numFmtId="0" fontId="22" fillId="17" borderId="227" xfId="0" applyFont="1" applyFill="1" applyBorder="1" applyAlignment="1">
      <alignment horizontal="center" vertical="top"/>
    </xf>
    <xf numFmtId="0" fontId="23" fillId="0" borderId="228" xfId="0" applyFont="1" applyBorder="1"/>
    <xf numFmtId="0" fontId="23" fillId="0" borderId="229" xfId="0" applyFont="1" applyBorder="1"/>
    <xf numFmtId="0" fontId="5" fillId="0" borderId="53" xfId="0" applyFont="1" applyFill="1" applyBorder="1" applyAlignment="1" applyProtection="1">
      <alignment horizontal="center" vertical="top"/>
    </xf>
    <xf numFmtId="0" fontId="5" fillId="0" borderId="45" xfId="0" applyFont="1" applyFill="1" applyBorder="1" applyAlignment="1" applyProtection="1">
      <alignment horizontal="center" vertical="top"/>
    </xf>
    <xf numFmtId="0" fontId="5" fillId="0" borderId="134" xfId="0" applyFont="1" applyFill="1" applyBorder="1" applyAlignment="1" applyProtection="1">
      <alignment horizontal="center" vertical="top"/>
    </xf>
    <xf numFmtId="0" fontId="6" fillId="2" borderId="14" xfId="0" applyFont="1" applyFill="1" applyBorder="1" applyAlignment="1" applyProtection="1">
      <alignment horizontal="center" vertical="top"/>
    </xf>
    <xf numFmtId="0" fontId="6" fillId="2" borderId="22" xfId="0" applyFont="1" applyFill="1" applyBorder="1" applyAlignment="1" applyProtection="1">
      <alignment horizontal="center" vertical="top"/>
    </xf>
    <xf numFmtId="0" fontId="6" fillId="2" borderId="16" xfId="0" applyFont="1" applyFill="1" applyBorder="1" applyAlignment="1" applyProtection="1">
      <alignment horizontal="center" vertical="top"/>
    </xf>
    <xf numFmtId="0" fontId="5" fillId="4" borderId="49" xfId="0" applyFont="1" applyFill="1" applyBorder="1" applyAlignment="1" applyProtection="1">
      <alignment horizontal="center" vertical="top" wrapText="1"/>
      <protection locked="0"/>
    </xf>
    <xf numFmtId="0" fontId="5" fillId="4" borderId="144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0" fontId="10" fillId="3" borderId="11" xfId="0" applyFont="1" applyFill="1" applyBorder="1" applyAlignment="1" applyProtection="1">
      <alignment horizontal="left" vertical="top" wrapText="1"/>
    </xf>
    <xf numFmtId="0" fontId="5" fillId="4" borderId="42" xfId="0" applyFont="1" applyFill="1" applyBorder="1" applyAlignment="1" applyProtection="1">
      <alignment horizontal="left" vertical="top" wrapText="1"/>
      <protection locked="0"/>
    </xf>
    <xf numFmtId="0" fontId="5" fillId="4" borderId="41" xfId="0" applyFont="1" applyFill="1" applyBorder="1" applyAlignment="1" applyProtection="1">
      <alignment horizontal="left" vertical="top"/>
      <protection locked="0"/>
    </xf>
    <xf numFmtId="0" fontId="5" fillId="4" borderId="135" xfId="0" applyFont="1" applyFill="1" applyBorder="1" applyAlignment="1" applyProtection="1">
      <alignment horizontal="left" vertical="top"/>
      <protection locked="0"/>
    </xf>
    <xf numFmtId="167" fontId="5" fillId="4" borderId="50" xfId="3" applyNumberFormat="1" applyFont="1" applyFill="1" applyBorder="1" applyAlignment="1" applyProtection="1">
      <alignment horizontal="center" vertical="top"/>
      <protection locked="0"/>
    </xf>
    <xf numFmtId="0" fontId="5" fillId="0" borderId="136" xfId="0" applyFont="1" applyFill="1" applyBorder="1" applyAlignment="1" applyProtection="1">
      <alignment horizontal="left" vertical="top" wrapText="1"/>
    </xf>
    <xf numFmtId="0" fontId="5" fillId="0" borderId="42" xfId="0" applyFont="1" applyFill="1" applyBorder="1" applyAlignment="1" applyProtection="1">
      <alignment horizontal="left" vertical="top" wrapText="1"/>
    </xf>
    <xf numFmtId="0" fontId="5" fillId="0" borderId="44" xfId="0" applyFont="1" applyFill="1" applyBorder="1" applyAlignment="1" applyProtection="1">
      <alignment horizontal="left" vertical="top" wrapText="1"/>
    </xf>
    <xf numFmtId="0" fontId="5" fillId="0" borderId="152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6" xfId="0" applyFont="1" applyFill="1" applyBorder="1" applyAlignment="1" applyProtection="1">
      <alignment horizontal="left" vertical="top" wrapText="1"/>
    </xf>
    <xf numFmtId="0" fontId="5" fillId="4" borderId="40" xfId="0" applyFont="1" applyFill="1" applyBorder="1" applyAlignment="1" applyProtection="1">
      <alignment horizontal="left" vertical="top"/>
      <protection locked="0"/>
    </xf>
    <xf numFmtId="0" fontId="5" fillId="4" borderId="53" xfId="0" applyFont="1" applyFill="1" applyBorder="1" applyAlignment="1" applyProtection="1">
      <alignment horizontal="left" vertical="top" wrapText="1"/>
      <protection locked="0"/>
    </xf>
    <xf numFmtId="0" fontId="5" fillId="4" borderId="45" xfId="0" applyFont="1" applyFill="1" applyBorder="1" applyAlignment="1" applyProtection="1">
      <alignment horizontal="left" vertical="top" wrapText="1"/>
      <protection locked="0"/>
    </xf>
    <xf numFmtId="0" fontId="5" fillId="4" borderId="237" xfId="0" applyFont="1" applyFill="1" applyBorder="1" applyAlignment="1" applyProtection="1">
      <alignment horizontal="left" vertical="top" wrapText="1"/>
      <protection locked="0"/>
    </xf>
    <xf numFmtId="168" fontId="5" fillId="4" borderId="111" xfId="0" applyNumberFormat="1" applyFont="1" applyFill="1" applyBorder="1" applyAlignment="1" applyProtection="1">
      <alignment horizontal="center" vertical="top" wrapText="1"/>
      <protection locked="0"/>
    </xf>
    <xf numFmtId="168" fontId="5" fillId="4" borderId="116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35" xfId="0" applyFont="1" applyBorder="1"/>
    <xf numFmtId="0" fontId="5" fillId="4" borderId="52" xfId="0" applyFont="1" applyFill="1" applyBorder="1" applyAlignment="1" applyProtection="1">
      <alignment horizontal="left" vertical="top" wrapText="1"/>
      <protection locked="0"/>
    </xf>
    <xf numFmtId="0" fontId="5" fillId="4" borderId="51" xfId="0" applyFont="1" applyFill="1" applyBorder="1" applyAlignment="1" applyProtection="1">
      <alignment horizontal="left" vertical="top" wrapText="1"/>
      <protection locked="0"/>
    </xf>
    <xf numFmtId="0" fontId="5" fillId="4" borderId="149" xfId="0" applyFont="1" applyFill="1" applyBorder="1" applyAlignment="1" applyProtection="1">
      <alignment horizontal="left" vertical="top" wrapText="1"/>
      <protection locked="0"/>
    </xf>
    <xf numFmtId="0" fontId="5" fillId="4" borderId="134" xfId="0" applyFont="1" applyFill="1" applyBorder="1" applyAlignment="1" applyProtection="1">
      <alignment horizontal="left" vertical="top" wrapText="1"/>
      <protection locked="0"/>
    </xf>
    <xf numFmtId="0" fontId="5" fillId="4" borderId="35" xfId="0" applyFont="1" applyFill="1" applyBorder="1" applyAlignment="1" applyProtection="1">
      <alignment horizontal="center" vertical="top"/>
      <protection locked="0"/>
    </xf>
    <xf numFmtId="0" fontId="5" fillId="4" borderId="31" xfId="0" applyFont="1" applyFill="1" applyBorder="1" applyAlignment="1" applyProtection="1">
      <alignment horizontal="center" vertical="top"/>
      <protection locked="0"/>
    </xf>
    <xf numFmtId="0" fontId="5" fillId="4" borderId="29" xfId="0" applyFont="1" applyFill="1" applyBorder="1" applyAlignment="1" applyProtection="1">
      <alignment horizontal="center" vertical="top"/>
      <protection locked="0"/>
    </xf>
    <xf numFmtId="0" fontId="22" fillId="18" borderId="227" xfId="0" applyFont="1" applyFill="1" applyBorder="1" applyAlignment="1">
      <alignment horizontal="center" vertical="top"/>
    </xf>
    <xf numFmtId="0" fontId="23" fillId="4" borderId="228" xfId="0" applyFont="1" applyFill="1" applyBorder="1"/>
    <xf numFmtId="0" fontId="23" fillId="4" borderId="229" xfId="0" applyFont="1" applyFill="1" applyBorder="1"/>
    <xf numFmtId="0" fontId="5" fillId="4" borderId="142" xfId="0" applyFont="1" applyFill="1" applyBorder="1" applyAlignment="1" applyProtection="1">
      <alignment horizontal="center" vertical="top"/>
      <protection locked="0"/>
    </xf>
    <xf numFmtId="0" fontId="5" fillId="4" borderId="206" xfId="0" applyFont="1" applyFill="1" applyBorder="1" applyAlignment="1" applyProtection="1">
      <alignment horizontal="left" vertical="top" wrapText="1"/>
      <protection locked="0"/>
    </xf>
    <xf numFmtId="0" fontId="11" fillId="7" borderId="27" xfId="0" applyFont="1" applyFill="1" applyBorder="1" applyAlignment="1" applyProtection="1">
      <alignment horizontal="center" vertical="center" wrapText="1"/>
    </xf>
    <xf numFmtId="0" fontId="11" fillId="7" borderId="0" xfId="0" applyFont="1" applyFill="1" applyBorder="1" applyAlignment="1" applyProtection="1">
      <alignment horizontal="center" vertical="center" wrapText="1"/>
    </xf>
    <xf numFmtId="0" fontId="11" fillId="7" borderId="99" xfId="0" applyFont="1" applyFill="1" applyBorder="1" applyAlignment="1" applyProtection="1">
      <alignment horizontal="center" vertical="center" wrapText="1"/>
    </xf>
    <xf numFmtId="0" fontId="11" fillId="7" borderId="27" xfId="0" applyFont="1" applyFill="1" applyBorder="1" applyAlignment="1" applyProtection="1">
      <alignment horizontal="center" vertical="center"/>
    </xf>
    <xf numFmtId="0" fontId="11" fillId="7" borderId="99" xfId="0" applyFont="1" applyFill="1" applyBorder="1" applyAlignment="1" applyProtection="1">
      <alignment horizontal="center" vertical="center"/>
    </xf>
    <xf numFmtId="0" fontId="4" fillId="2" borderId="184" xfId="0" applyFont="1" applyFill="1" applyBorder="1" applyAlignment="1" applyProtection="1">
      <alignment horizontal="center" vertical="top"/>
    </xf>
    <xf numFmtId="0" fontId="4" fillId="2" borderId="159" xfId="0" applyFont="1" applyFill="1" applyBorder="1" applyAlignment="1" applyProtection="1">
      <alignment horizontal="center" vertical="top"/>
    </xf>
    <xf numFmtId="0" fontId="4" fillId="2" borderId="164" xfId="0" applyFont="1" applyFill="1" applyBorder="1" applyAlignment="1" applyProtection="1">
      <alignment horizontal="center" vertical="top"/>
    </xf>
    <xf numFmtId="0" fontId="4" fillId="2" borderId="163" xfId="0" applyFont="1" applyFill="1" applyBorder="1" applyAlignment="1" applyProtection="1">
      <alignment horizontal="center" vertical="top"/>
    </xf>
    <xf numFmtId="0" fontId="4" fillId="2" borderId="163" xfId="0" applyFont="1" applyFill="1" applyBorder="1" applyAlignment="1" applyProtection="1">
      <alignment horizontal="left" vertical="top"/>
    </xf>
    <xf numFmtId="0" fontId="4" fillId="2" borderId="165" xfId="0" applyFont="1" applyFill="1" applyBorder="1" applyAlignment="1" applyProtection="1">
      <alignment horizontal="left" vertical="top"/>
    </xf>
    <xf numFmtId="0" fontId="4" fillId="2" borderId="159" xfId="0" applyFont="1" applyFill="1" applyBorder="1" applyAlignment="1" applyProtection="1">
      <alignment horizontal="left" vertical="top" wrapText="1"/>
    </xf>
    <xf numFmtId="0" fontId="4" fillId="2" borderId="111" xfId="0" applyFont="1" applyFill="1" applyBorder="1" applyAlignment="1" applyProtection="1">
      <alignment horizontal="left" vertical="top" wrapText="1"/>
    </xf>
    <xf numFmtId="0" fontId="4" fillId="2" borderId="159" xfId="0" applyFont="1" applyFill="1" applyBorder="1" applyAlignment="1" applyProtection="1">
      <alignment horizontal="left" vertical="top"/>
    </xf>
    <xf numFmtId="0" fontId="4" fillId="2" borderId="111" xfId="0" applyFont="1" applyFill="1" applyBorder="1" applyAlignment="1" applyProtection="1">
      <alignment horizontal="left" vertical="top"/>
    </xf>
    <xf numFmtId="0" fontId="4" fillId="2" borderId="182" xfId="0" applyFont="1" applyFill="1" applyBorder="1" applyAlignment="1" applyProtection="1">
      <alignment horizontal="center" vertical="top"/>
    </xf>
    <xf numFmtId="0" fontId="3" fillId="0" borderId="74" xfId="0" applyFont="1" applyFill="1" applyBorder="1" applyAlignment="1" applyProtection="1">
      <alignment horizontal="left" vertical="top"/>
    </xf>
    <xf numFmtId="0" fontId="3" fillId="0" borderId="75" xfId="0" applyFont="1" applyFill="1" applyBorder="1" applyAlignment="1" applyProtection="1">
      <alignment horizontal="left" vertical="top"/>
    </xf>
    <xf numFmtId="0" fontId="3" fillId="0" borderId="76" xfId="0" applyFont="1" applyFill="1" applyBorder="1" applyAlignment="1" applyProtection="1">
      <alignment horizontal="left" vertical="top"/>
    </xf>
    <xf numFmtId="0" fontId="4" fillId="6" borderId="61" xfId="0" applyFont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 applyProtection="1">
      <alignment horizontal="center" vertical="center" wrapText="1"/>
    </xf>
    <xf numFmtId="0" fontId="4" fillId="6" borderId="67" xfId="0" applyFont="1" applyFill="1" applyBorder="1" applyAlignment="1" applyProtection="1">
      <alignment horizontal="center" vertical="center" wrapText="1"/>
    </xf>
    <xf numFmtId="0" fontId="4" fillId="6" borderId="69" xfId="0" applyFont="1" applyFill="1" applyBorder="1" applyAlignment="1" applyProtection="1">
      <alignment horizontal="center" vertical="center" wrapText="1"/>
    </xf>
    <xf numFmtId="0" fontId="4" fillId="6" borderId="22" xfId="0" applyFont="1" applyFill="1" applyBorder="1" applyAlignment="1" applyProtection="1">
      <alignment horizontal="center" vertical="center" wrapText="1"/>
    </xf>
    <xf numFmtId="0" fontId="4" fillId="6" borderId="49" xfId="0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6" borderId="18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4" fillId="6" borderId="6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/>
    </xf>
    <xf numFmtId="0" fontId="2" fillId="6" borderId="101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3" fillId="0" borderId="219" xfId="0" applyFont="1" applyFill="1" applyBorder="1" applyAlignment="1" applyProtection="1">
      <alignment horizontal="left" vertical="top"/>
    </xf>
    <xf numFmtId="0" fontId="3" fillId="0" borderId="131" xfId="0" applyFont="1" applyFill="1" applyBorder="1" applyAlignment="1" applyProtection="1">
      <alignment horizontal="left" vertical="top"/>
    </xf>
    <xf numFmtId="0" fontId="3" fillId="0" borderId="132" xfId="0" applyFont="1" applyFill="1" applyBorder="1" applyAlignment="1" applyProtection="1">
      <alignment horizontal="left" vertical="top"/>
    </xf>
    <xf numFmtId="0" fontId="4" fillId="6" borderId="146" xfId="0" applyFont="1" applyFill="1" applyBorder="1" applyAlignment="1" applyProtection="1">
      <alignment horizontal="center" vertical="center" wrapText="1"/>
    </xf>
    <xf numFmtId="0" fontId="4" fillId="6" borderId="153" xfId="0" applyFont="1" applyFill="1" applyBorder="1" applyAlignment="1" applyProtection="1">
      <alignment horizontal="center" vertical="center"/>
    </xf>
    <xf numFmtId="0" fontId="3" fillId="0" borderId="211" xfId="0" applyFont="1" applyFill="1" applyBorder="1" applyAlignment="1" applyProtection="1">
      <alignment horizontal="center"/>
    </xf>
    <xf numFmtId="0" fontId="3" fillId="0" borderId="193" xfId="0" applyFont="1" applyFill="1" applyBorder="1" applyAlignment="1" applyProtection="1">
      <alignment horizontal="center"/>
    </xf>
    <xf numFmtId="0" fontId="3" fillId="0" borderId="180" xfId="0" applyFont="1" applyFill="1" applyBorder="1" applyAlignment="1" applyProtection="1">
      <alignment horizontal="center"/>
    </xf>
    <xf numFmtId="0" fontId="3" fillId="2" borderId="208" xfId="0" applyFont="1" applyFill="1" applyBorder="1" applyAlignment="1" applyProtection="1">
      <alignment horizontal="center" vertical="center"/>
    </xf>
    <xf numFmtId="0" fontId="3" fillId="2" borderId="195" xfId="0" applyFont="1" applyFill="1" applyBorder="1" applyAlignment="1" applyProtection="1">
      <alignment horizontal="center" vertical="center"/>
    </xf>
    <xf numFmtId="0" fontId="3" fillId="2" borderId="168" xfId="0" applyFont="1" applyFill="1" applyBorder="1" applyAlignment="1">
      <alignment horizontal="center" vertical="center" wrapText="1"/>
    </xf>
    <xf numFmtId="0" fontId="3" fillId="2" borderId="111" xfId="0" applyFont="1" applyFill="1" applyBorder="1" applyAlignment="1">
      <alignment horizontal="center" vertical="center" wrapText="1"/>
    </xf>
    <xf numFmtId="0" fontId="3" fillId="2" borderId="169" xfId="0" applyFont="1" applyFill="1" applyBorder="1" applyAlignment="1">
      <alignment horizontal="center" vertical="center" wrapText="1"/>
    </xf>
    <xf numFmtId="0" fontId="20" fillId="7" borderId="211" xfId="0" applyFont="1" applyFill="1" applyBorder="1" applyAlignment="1">
      <alignment horizontal="center" vertical="center"/>
    </xf>
    <xf numFmtId="0" fontId="20" fillId="7" borderId="193" xfId="0" applyFont="1" applyFill="1" applyBorder="1" applyAlignment="1">
      <alignment horizontal="center" vertical="center"/>
    </xf>
    <xf numFmtId="0" fontId="20" fillId="7" borderId="180" xfId="0" applyFont="1" applyFill="1" applyBorder="1" applyAlignment="1">
      <alignment horizontal="center" vertical="center"/>
    </xf>
    <xf numFmtId="1" fontId="3" fillId="2" borderId="209" xfId="0" applyNumberFormat="1" applyFont="1" applyFill="1" applyBorder="1" applyAlignment="1">
      <alignment horizontal="center" vertical="top" wrapText="1"/>
    </xf>
    <xf numFmtId="1" fontId="3" fillId="2" borderId="189" xfId="0" applyNumberFormat="1" applyFont="1" applyFill="1" applyBorder="1" applyAlignment="1">
      <alignment horizontal="center" vertical="top" wrapText="1"/>
    </xf>
    <xf numFmtId="0" fontId="3" fillId="2" borderId="169" xfId="0" applyFont="1" applyFill="1" applyBorder="1" applyAlignment="1" applyProtection="1">
      <alignment horizontal="center" vertical="center" wrapText="1"/>
    </xf>
    <xf numFmtId="0" fontId="3" fillId="2" borderId="168" xfId="0" applyFont="1" applyFill="1" applyBorder="1" applyAlignment="1" applyProtection="1">
      <alignment horizontal="center" vertical="center" wrapText="1"/>
    </xf>
    <xf numFmtId="0" fontId="19" fillId="16" borderId="192" xfId="0" applyFont="1" applyFill="1" applyBorder="1" applyAlignment="1">
      <alignment horizontal="center" vertical="center" wrapText="1"/>
    </xf>
    <xf numFmtId="0" fontId="19" fillId="16" borderId="193" xfId="0" applyFont="1" applyFill="1" applyBorder="1" applyAlignment="1">
      <alignment horizontal="center" vertical="center" wrapText="1"/>
    </xf>
    <xf numFmtId="0" fontId="19" fillId="16" borderId="192" xfId="0" applyFont="1" applyFill="1" applyBorder="1" applyAlignment="1">
      <alignment horizontal="center" vertical="center"/>
    </xf>
    <xf numFmtId="0" fontId="19" fillId="16" borderId="193" xfId="0" applyFont="1" applyFill="1" applyBorder="1" applyAlignment="1">
      <alignment horizontal="center" vertical="center"/>
    </xf>
    <xf numFmtId="0" fontId="19" fillId="16" borderId="210" xfId="0" applyFont="1" applyFill="1" applyBorder="1" applyAlignment="1">
      <alignment horizontal="center" vertical="center"/>
    </xf>
    <xf numFmtId="0" fontId="3" fillId="2" borderId="169" xfId="0" applyFont="1" applyFill="1" applyBorder="1" applyAlignment="1" applyProtection="1">
      <alignment horizontal="center" vertical="center"/>
    </xf>
    <xf numFmtId="0" fontId="3" fillId="2" borderId="168" xfId="0" applyFont="1" applyFill="1" applyBorder="1" applyAlignment="1" applyProtection="1">
      <alignment horizontal="center" vertical="center"/>
    </xf>
    <xf numFmtId="0" fontId="3" fillId="2" borderId="175" xfId="0" applyFont="1" applyFill="1" applyBorder="1" applyAlignment="1">
      <alignment horizontal="left" vertical="center" wrapText="1"/>
    </xf>
    <xf numFmtId="0" fontId="3" fillId="2" borderId="169" xfId="0" applyFont="1" applyFill="1" applyBorder="1" applyAlignment="1">
      <alignment horizontal="left" vertical="center" wrapText="1"/>
    </xf>
    <xf numFmtId="0" fontId="3" fillId="2" borderId="168" xfId="0" applyFont="1" applyFill="1" applyBorder="1" applyAlignment="1">
      <alignment horizontal="left" vertical="center" wrapText="1"/>
    </xf>
    <xf numFmtId="0" fontId="3" fillId="2" borderId="182" xfId="0" applyFont="1" applyFill="1" applyBorder="1" applyAlignment="1">
      <alignment horizontal="left" vertical="center" wrapText="1"/>
    </xf>
    <xf numFmtId="0" fontId="3" fillId="2" borderId="118" xfId="0" applyFont="1" applyFill="1" applyBorder="1" applyAlignment="1">
      <alignment horizontal="left" vertical="center" wrapText="1"/>
    </xf>
    <xf numFmtId="0" fontId="3" fillId="2" borderId="168" xfId="0" applyFont="1" applyFill="1" applyBorder="1" applyAlignment="1">
      <alignment horizontal="center" vertical="center"/>
    </xf>
    <xf numFmtId="0" fontId="3" fillId="2" borderId="111" xfId="0" applyFont="1" applyFill="1" applyBorder="1" applyAlignment="1">
      <alignment horizontal="center" vertical="center"/>
    </xf>
    <xf numFmtId="0" fontId="10" fillId="3" borderId="192" xfId="0" applyFont="1" applyFill="1" applyBorder="1" applyAlignment="1">
      <alignment horizontal="center" vertical="top" wrapText="1"/>
    </xf>
    <xf numFmtId="0" fontId="10" fillId="3" borderId="193" xfId="0" applyFont="1" applyFill="1" applyBorder="1" applyAlignment="1">
      <alignment horizontal="center" vertical="top" wrapText="1"/>
    </xf>
    <xf numFmtId="0" fontId="10" fillId="3" borderId="180" xfId="0" applyFont="1" applyFill="1" applyBorder="1" applyAlignment="1">
      <alignment horizontal="center" vertical="top" wrapText="1"/>
    </xf>
    <xf numFmtId="0" fontId="3" fillId="2" borderId="163" xfId="0" applyFont="1" applyFill="1" applyBorder="1" applyAlignment="1">
      <alignment horizontal="left" vertical="center"/>
    </xf>
    <xf numFmtId="0" fontId="3" fillId="2" borderId="165" xfId="0" applyFont="1" applyFill="1" applyBorder="1" applyAlignment="1">
      <alignment horizontal="left" vertical="center"/>
    </xf>
    <xf numFmtId="0" fontId="3" fillId="2" borderId="159" xfId="0" applyFont="1" applyFill="1" applyBorder="1" applyAlignment="1">
      <alignment horizontal="left" vertical="center" wrapText="1"/>
    </xf>
    <xf numFmtId="0" fontId="3" fillId="2" borderId="11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20" fillId="11" borderId="170" xfId="0" applyFont="1" applyFill="1" applyBorder="1" applyAlignment="1">
      <alignment horizontal="center" vertical="center" wrapText="1"/>
    </xf>
    <xf numFmtId="0" fontId="20" fillId="11" borderId="109" xfId="0" applyFont="1" applyFill="1" applyBorder="1" applyAlignment="1">
      <alignment horizontal="center" vertical="center" wrapText="1"/>
    </xf>
    <xf numFmtId="0" fontId="20" fillId="11" borderId="110" xfId="0" applyFont="1" applyFill="1" applyBorder="1" applyAlignment="1">
      <alignment horizontal="center" vertical="center" wrapText="1"/>
    </xf>
    <xf numFmtId="0" fontId="20" fillId="11" borderId="117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  <xf numFmtId="0" fontId="20" fillId="11" borderId="161" xfId="0" applyFont="1" applyFill="1" applyBorder="1" applyAlignment="1">
      <alignment horizontal="center" vertical="center" wrapText="1"/>
    </xf>
    <xf numFmtId="0" fontId="20" fillId="11" borderId="171" xfId="0" applyFont="1" applyFill="1" applyBorder="1" applyAlignment="1">
      <alignment horizontal="center" vertical="center" wrapText="1"/>
    </xf>
    <xf numFmtId="0" fontId="20" fillId="11" borderId="172" xfId="0" applyFont="1" applyFill="1" applyBorder="1" applyAlignment="1">
      <alignment horizontal="center" vertical="center" wrapText="1"/>
    </xf>
    <xf numFmtId="0" fontId="20" fillId="11" borderId="173" xfId="0" applyFont="1" applyFill="1" applyBorder="1" applyAlignment="1">
      <alignment horizontal="center" vertical="center" wrapText="1"/>
    </xf>
    <xf numFmtId="0" fontId="3" fillId="4" borderId="119" xfId="0" applyFont="1" applyFill="1" applyBorder="1" applyAlignment="1">
      <alignment horizontal="center" vertical="top"/>
    </xf>
    <xf numFmtId="0" fontId="3" fillId="4" borderId="174" xfId="0" applyFont="1" applyFill="1" applyBorder="1" applyAlignment="1">
      <alignment horizontal="center" vertical="top"/>
    </xf>
    <xf numFmtId="0" fontId="14" fillId="11" borderId="111" xfId="0" applyFont="1" applyFill="1" applyBorder="1" applyAlignment="1">
      <alignment horizontal="center" vertical="center" wrapText="1"/>
    </xf>
    <xf numFmtId="0" fontId="20" fillId="11" borderId="159" xfId="0" applyFont="1" applyFill="1" applyBorder="1" applyAlignment="1">
      <alignment horizontal="center" vertical="top" wrapText="1"/>
    </xf>
    <xf numFmtId="0" fontId="14" fillId="7" borderId="111" xfId="0" applyFont="1" applyFill="1" applyBorder="1" applyAlignment="1">
      <alignment horizontal="center" vertical="center" wrapText="1"/>
    </xf>
    <xf numFmtId="0" fontId="20" fillId="7" borderId="159" xfId="0" applyFont="1" applyFill="1" applyBorder="1" applyAlignment="1">
      <alignment horizontal="center" vertical="top"/>
    </xf>
    <xf numFmtId="0" fontId="20" fillId="7" borderId="163" xfId="0" applyFont="1" applyFill="1" applyBorder="1" applyAlignment="1">
      <alignment horizontal="left" vertical="top"/>
    </xf>
    <xf numFmtId="0" fontId="20" fillId="7" borderId="165" xfId="0" applyFont="1" applyFill="1" applyBorder="1" applyAlignment="1">
      <alignment horizontal="left" vertical="top"/>
    </xf>
    <xf numFmtId="0" fontId="20" fillId="7" borderId="159" xfId="0" applyFont="1" applyFill="1" applyBorder="1" applyAlignment="1">
      <alignment horizontal="left" vertical="top" wrapText="1"/>
    </xf>
    <xf numFmtId="0" fontId="20" fillId="7" borderId="111" xfId="0" applyFont="1" applyFill="1" applyBorder="1" applyAlignment="1">
      <alignment horizontal="left" vertical="top" wrapText="1"/>
    </xf>
    <xf numFmtId="0" fontId="20" fillId="11" borderId="111" xfId="0" applyFont="1" applyFill="1" applyBorder="1" applyAlignment="1">
      <alignment horizontal="center" vertical="top" wrapText="1"/>
    </xf>
    <xf numFmtId="0" fontId="20" fillId="7" borderId="175" xfId="0" applyFont="1" applyFill="1" applyBorder="1" applyAlignment="1">
      <alignment horizontal="center" vertical="top" wrapText="1"/>
    </xf>
    <xf numFmtId="0" fontId="20" fillId="7" borderId="169" xfId="0" applyFont="1" applyFill="1" applyBorder="1" applyAlignment="1">
      <alignment horizontal="center" vertical="top" wrapText="1"/>
    </xf>
    <xf numFmtId="0" fontId="17" fillId="10" borderId="152" xfId="0" applyFont="1" applyFill="1" applyBorder="1" applyAlignment="1">
      <alignment horizontal="center" vertical="top" wrapText="1"/>
    </xf>
    <xf numFmtId="0" fontId="17" fillId="10" borderId="178" xfId="0" applyFont="1" applyFill="1" applyBorder="1" applyAlignment="1">
      <alignment horizontal="center" vertical="top" wrapText="1"/>
    </xf>
    <xf numFmtId="0" fontId="17" fillId="10" borderId="162" xfId="0" applyFont="1" applyFill="1" applyBorder="1" applyAlignment="1">
      <alignment horizontal="center" vertical="top" wrapText="1"/>
    </xf>
    <xf numFmtId="0" fontId="17" fillId="10" borderId="196" xfId="0" applyFont="1" applyFill="1" applyBorder="1" applyAlignment="1">
      <alignment horizontal="center" vertical="top" wrapText="1"/>
    </xf>
    <xf numFmtId="0" fontId="17" fillId="10" borderId="117" xfId="0" applyFont="1" applyFill="1" applyBorder="1" applyAlignment="1">
      <alignment horizontal="center" vertical="top" wrapText="1"/>
    </xf>
    <xf numFmtId="0" fontId="17" fillId="10" borderId="197" xfId="0" applyFont="1" applyFill="1" applyBorder="1" applyAlignment="1">
      <alignment horizontal="center" vertical="top" wrapText="1"/>
    </xf>
    <xf numFmtId="0" fontId="16" fillId="8" borderId="182" xfId="0" applyFont="1" applyFill="1" applyBorder="1" applyAlignment="1">
      <alignment horizontal="center" vertical="center" wrapText="1"/>
    </xf>
    <xf numFmtId="0" fontId="16" fillId="8" borderId="188" xfId="0" applyFont="1" applyFill="1" applyBorder="1" applyAlignment="1">
      <alignment horizontal="center" vertical="center" wrapText="1"/>
    </xf>
    <xf numFmtId="0" fontId="20" fillId="11" borderId="159" xfId="0" applyFont="1" applyFill="1" applyBorder="1" applyAlignment="1">
      <alignment horizontal="center" vertical="center" wrapText="1"/>
    </xf>
    <xf numFmtId="0" fontId="20" fillId="11" borderId="164" xfId="0" applyFont="1" applyFill="1" applyBorder="1" applyAlignment="1">
      <alignment horizontal="center" vertical="center" wrapText="1"/>
    </xf>
    <xf numFmtId="0" fontId="20" fillId="11" borderId="111" xfId="0" applyFont="1" applyFill="1" applyBorder="1" applyAlignment="1">
      <alignment horizontal="center" vertical="center" wrapText="1"/>
    </xf>
    <xf numFmtId="0" fontId="20" fillId="11" borderId="116" xfId="0" applyFont="1" applyFill="1" applyBorder="1" applyAlignment="1">
      <alignment horizontal="center" vertical="center" wrapText="1"/>
    </xf>
    <xf numFmtId="0" fontId="17" fillId="10" borderId="194" xfId="0" applyFont="1" applyFill="1" applyBorder="1" applyAlignment="1">
      <alignment horizontal="center" vertical="top" wrapText="1"/>
    </xf>
    <xf numFmtId="0" fontId="17" fillId="10" borderId="199" xfId="0" applyFont="1" applyFill="1" applyBorder="1" applyAlignment="1">
      <alignment horizontal="center" vertical="top" wrapText="1"/>
    </xf>
    <xf numFmtId="0" fontId="20" fillId="11" borderId="184" xfId="0" applyFont="1" applyFill="1" applyBorder="1" applyAlignment="1">
      <alignment horizontal="center" vertical="center" wrapText="1"/>
    </xf>
    <xf numFmtId="0" fontId="20" fillId="11" borderId="186" xfId="0" applyFont="1" applyFill="1" applyBorder="1" applyAlignment="1">
      <alignment horizontal="center" vertical="center" wrapText="1"/>
    </xf>
    <xf numFmtId="0" fontId="4" fillId="2" borderId="163" xfId="0" applyFont="1" applyFill="1" applyBorder="1" applyAlignment="1">
      <alignment horizontal="left" vertical="top"/>
    </xf>
    <xf numFmtId="0" fontId="4" fillId="2" borderId="165" xfId="0" applyFont="1" applyFill="1" applyBorder="1" applyAlignment="1">
      <alignment horizontal="left" vertical="top"/>
    </xf>
    <xf numFmtId="0" fontId="4" fillId="2" borderId="166" xfId="0" applyFont="1" applyFill="1" applyBorder="1" applyAlignment="1">
      <alignment horizontal="left" vertical="top"/>
    </xf>
    <xf numFmtId="0" fontId="4" fillId="2" borderId="182" xfId="0" applyFont="1" applyFill="1" applyBorder="1" applyAlignment="1">
      <alignment horizontal="left" vertical="top" wrapText="1"/>
    </xf>
    <xf numFmtId="0" fontId="4" fillId="2" borderId="118" xfId="0" applyFont="1" applyFill="1" applyBorder="1" applyAlignment="1">
      <alignment horizontal="left" vertical="top" wrapText="1"/>
    </xf>
    <xf numFmtId="0" fontId="4" fillId="2" borderId="190" xfId="0" applyFont="1" applyFill="1" applyBorder="1" applyAlignment="1">
      <alignment horizontal="left" vertical="top" wrapText="1"/>
    </xf>
    <xf numFmtId="0" fontId="16" fillId="8" borderId="185" xfId="0" applyFont="1" applyFill="1" applyBorder="1" applyAlignment="1">
      <alignment horizontal="center" vertical="center" wrapText="1"/>
    </xf>
    <xf numFmtId="0" fontId="16" fillId="8" borderId="183" xfId="0" applyFont="1" applyFill="1" applyBorder="1" applyAlignment="1">
      <alignment horizontal="center" vertical="center" wrapText="1"/>
    </xf>
    <xf numFmtId="0" fontId="16" fillId="8" borderId="184" xfId="0" applyFont="1" applyFill="1" applyBorder="1" applyAlignment="1">
      <alignment horizontal="center" vertical="center" wrapText="1"/>
    </xf>
    <xf numFmtId="0" fontId="11" fillId="7" borderId="191" xfId="0" applyFont="1" applyFill="1" applyBorder="1" applyAlignment="1" applyProtection="1">
      <alignment horizontal="center" vertical="center"/>
    </xf>
    <xf numFmtId="0" fontId="11" fillId="7" borderId="128" xfId="0" applyFont="1" applyFill="1" applyBorder="1" applyAlignment="1" applyProtection="1">
      <alignment horizontal="center" vertical="center"/>
    </xf>
    <xf numFmtId="0" fontId="11" fillId="7" borderId="129" xfId="0" applyFont="1" applyFill="1" applyBorder="1" applyAlignment="1" applyProtection="1">
      <alignment horizontal="center" vertical="center"/>
    </xf>
    <xf numFmtId="0" fontId="10" fillId="3" borderId="192" xfId="0" applyFont="1" applyFill="1" applyBorder="1" applyAlignment="1">
      <alignment horizontal="left" vertical="top" wrapText="1"/>
    </xf>
    <xf numFmtId="0" fontId="10" fillId="3" borderId="193" xfId="0" applyFont="1" applyFill="1" applyBorder="1" applyAlignment="1">
      <alignment horizontal="left" vertical="top" wrapText="1"/>
    </xf>
    <xf numFmtId="0" fontId="10" fillId="3" borderId="180" xfId="0" applyFont="1" applyFill="1" applyBorder="1" applyAlignment="1">
      <alignment horizontal="left" vertical="top" wrapText="1"/>
    </xf>
    <xf numFmtId="0" fontId="17" fillId="10" borderId="176" xfId="0" applyFont="1" applyFill="1" applyBorder="1" applyAlignment="1">
      <alignment horizontal="center" vertical="top" wrapText="1"/>
    </xf>
    <xf numFmtId="0" fontId="17" fillId="10" borderId="198" xfId="0" applyFont="1" applyFill="1" applyBorder="1" applyAlignment="1">
      <alignment horizontal="center" vertical="top" wrapText="1"/>
    </xf>
    <xf numFmtId="0" fontId="17" fillId="10" borderId="200" xfId="0" applyFont="1" applyFill="1" applyBorder="1" applyAlignment="1">
      <alignment horizontal="center" vertical="top" wrapText="1"/>
    </xf>
    <xf numFmtId="0" fontId="17" fillId="10" borderId="201" xfId="0" applyFont="1" applyFill="1" applyBorder="1" applyAlignment="1">
      <alignment horizontal="center" vertical="top" wrapText="1"/>
    </xf>
    <xf numFmtId="0" fontId="16" fillId="8" borderId="185" xfId="0" applyFont="1" applyFill="1" applyBorder="1" applyAlignment="1">
      <alignment horizontal="center" vertical="top" wrapText="1"/>
    </xf>
    <xf numFmtId="0" fontId="16" fillId="8" borderId="183" xfId="0" applyFont="1" applyFill="1" applyBorder="1" applyAlignment="1">
      <alignment horizontal="center" vertical="top" wrapText="1"/>
    </xf>
    <xf numFmtId="0" fontId="16" fillId="8" borderId="184" xfId="0" applyFont="1" applyFill="1" applyBorder="1" applyAlignment="1">
      <alignment horizontal="center" vertical="top" wrapText="1"/>
    </xf>
    <xf numFmtId="0" fontId="3" fillId="0" borderId="111" xfId="0" applyFont="1" applyFill="1" applyBorder="1" applyAlignment="1" applyProtection="1">
      <alignment horizontal="justify" vertical="top" wrapText="1"/>
    </xf>
    <xf numFmtId="0" fontId="3" fillId="4" borderId="111" xfId="0" applyFont="1" applyFill="1" applyBorder="1" applyAlignment="1" applyProtection="1">
      <alignment horizontal="justify" vertical="center" wrapText="1"/>
      <protection locked="0"/>
    </xf>
    <xf numFmtId="0" fontId="3" fillId="4" borderId="119" xfId="0" applyFont="1" applyFill="1" applyBorder="1" applyAlignment="1">
      <alignment horizontal="left" vertical="top"/>
    </xf>
    <xf numFmtId="0" fontId="3" fillId="4" borderId="174" xfId="0" applyFont="1" applyFill="1" applyBorder="1" applyAlignment="1">
      <alignment horizontal="left" vertical="top"/>
    </xf>
  </cellXfs>
  <cellStyles count="8">
    <cellStyle name="Millares" xfId="3" builtinId="3"/>
    <cellStyle name="Moneda" xfId="6" builtinId="4"/>
    <cellStyle name="Moneda [0]" xfId="7" builtinId="7"/>
    <cellStyle name="Moneda [0] 2" xfId="5" xr:uid="{00000000-0005-0000-0000-000003000000}"/>
    <cellStyle name="Normal" xfId="0" builtinId="0"/>
    <cellStyle name="Normal 2" xfId="1" xr:uid="{00000000-0005-0000-0000-000005000000}"/>
    <cellStyle name="Normal 4" xfId="2" xr:uid="{00000000-0005-0000-0000-000006000000}"/>
    <cellStyle name="Porcentaje" xfId="4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8F8F8"/>
      <color rgb="FF000099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13</xdr:row>
      <xdr:rowOff>122464</xdr:rowOff>
    </xdr:from>
    <xdr:to>
      <xdr:col>10</xdr:col>
      <xdr:colOff>258536</xdr:colOff>
      <xdr:row>41</xdr:row>
      <xdr:rowOff>156483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1332" t="17663" r="74787" b="25817"/>
        <a:stretch/>
      </xdr:blipFill>
      <xdr:spPr bwMode="auto">
        <a:xfrm>
          <a:off x="4503965" y="3065689"/>
          <a:ext cx="4098471" cy="51190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10</xdr:col>
      <xdr:colOff>4005</xdr:colOff>
      <xdr:row>12</xdr:row>
      <xdr:rowOff>51227</xdr:rowOff>
    </xdr:from>
    <xdr:to>
      <xdr:col>15</xdr:col>
      <xdr:colOff>755196</xdr:colOff>
      <xdr:row>29</xdr:row>
      <xdr:rowOff>115660</xdr:rowOff>
    </xdr:to>
    <xdr:sp macro="" textlink="">
      <xdr:nvSpPr>
        <xdr:cNvPr id="3" name="2 Llamada rectangular redonde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37095" y="2745441"/>
          <a:ext cx="4833334" cy="2955952"/>
        </a:xfrm>
        <a:prstGeom prst="wedgeRoundRectCallout">
          <a:avLst>
            <a:gd name="adj1" fmla="val -94875"/>
            <a:gd name="adj2" fmla="val 54584"/>
            <a:gd name="adj3" fmla="val 16667"/>
          </a:avLst>
        </a:prstGeom>
        <a:solidFill>
          <a:schemeClr val="bg1"/>
        </a:solidFill>
        <a:ln w="50800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CR" sz="1400">
            <a:solidFill>
              <a:srgbClr val="000099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CR" sz="1400">
            <a:solidFill>
              <a:srgbClr val="000099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CR" sz="1400">
            <a:solidFill>
              <a:srgbClr val="000099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CR" sz="1400">
            <a:solidFill>
              <a:srgbClr val="000099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CR" sz="2000" b="1" i="1">
              <a:solidFill>
                <a:srgbClr val="000099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Herramienta Integral de Planificación del </a:t>
          </a:r>
        </a:p>
        <a:p>
          <a:pPr algn="ctr"/>
          <a:r>
            <a:rPr lang="es-CR" sz="2000" b="1" i="1">
              <a:solidFill>
                <a:srgbClr val="000099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 Nacional de Ciencia, Tecnología e Innovación (HIPNCTI)</a:t>
          </a:r>
          <a:endParaRPr lang="es-CR" sz="2000" b="1" i="1">
            <a:solidFill>
              <a:srgbClr val="00009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1156606</xdr:colOff>
      <xdr:row>2</xdr:row>
      <xdr:rowOff>278947</xdr:rowOff>
    </xdr:from>
    <xdr:to>
      <xdr:col>7</xdr:col>
      <xdr:colOff>802821</xdr:colOff>
      <xdr:row>6</xdr:row>
      <xdr:rowOff>40821</xdr:rowOff>
    </xdr:to>
    <xdr:pic>
      <xdr:nvPicPr>
        <xdr:cNvPr id="4" name="3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963" y="578304"/>
          <a:ext cx="1639662" cy="106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1660018</xdr:colOff>
      <xdr:row>6</xdr:row>
      <xdr:rowOff>45252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0975"/>
          <a:ext cx="2084614" cy="11562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744140</xdr:colOff>
      <xdr:row>0</xdr:row>
      <xdr:rowOff>113110</xdr:rowOff>
    </xdr:from>
    <xdr:to>
      <xdr:col>2</xdr:col>
      <xdr:colOff>2047704</xdr:colOff>
      <xdr:row>5</xdr:row>
      <xdr:rowOff>121603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715" y="113110"/>
          <a:ext cx="2137002" cy="1141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744140</xdr:colOff>
      <xdr:row>0</xdr:row>
      <xdr:rowOff>113110</xdr:rowOff>
    </xdr:from>
    <xdr:to>
      <xdr:col>3</xdr:col>
      <xdr:colOff>6158</xdr:colOff>
      <xdr:row>5</xdr:row>
      <xdr:rowOff>145115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6" y="113110"/>
          <a:ext cx="2134621" cy="11455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1021673</xdr:colOff>
      <xdr:row>2</xdr:row>
      <xdr:rowOff>74838</xdr:rowOff>
    </xdr:from>
    <xdr:to>
      <xdr:col>6</xdr:col>
      <xdr:colOff>6864</xdr:colOff>
      <xdr:row>5</xdr:row>
      <xdr:rowOff>246017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048" y="495526"/>
          <a:ext cx="1306283" cy="8274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326571</xdr:colOff>
      <xdr:row>1</xdr:row>
      <xdr:rowOff>8162</xdr:rowOff>
    </xdr:from>
    <xdr:to>
      <xdr:col>3</xdr:col>
      <xdr:colOff>4687</xdr:colOff>
      <xdr:row>7</xdr:row>
      <xdr:rowOff>95878</xdr:rowOff>
    </xdr:to>
    <xdr:pic>
      <xdr:nvPicPr>
        <xdr:cNvPr id="4" name="3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5" y="178252"/>
          <a:ext cx="2523371" cy="13599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1</xdr:row>
      <xdr:rowOff>108857</xdr:rowOff>
    </xdr:from>
    <xdr:to>
      <xdr:col>2</xdr:col>
      <xdr:colOff>353786</xdr:colOff>
      <xdr:row>6</xdr:row>
      <xdr:rowOff>169607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285750"/>
          <a:ext cx="2231571" cy="1292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1</xdr:row>
      <xdr:rowOff>108857</xdr:rowOff>
    </xdr:from>
    <xdr:to>
      <xdr:col>2</xdr:col>
      <xdr:colOff>353786</xdr:colOff>
      <xdr:row>7</xdr:row>
      <xdr:rowOff>879</xdr:rowOff>
    </xdr:to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5315" y="280307"/>
          <a:ext cx="2403021" cy="12272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503465</xdr:colOff>
      <xdr:row>1</xdr:row>
      <xdr:rowOff>108857</xdr:rowOff>
    </xdr:from>
    <xdr:to>
      <xdr:col>2</xdr:col>
      <xdr:colOff>353786</xdr:colOff>
      <xdr:row>7</xdr:row>
      <xdr:rowOff>2920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5" y="299357"/>
          <a:ext cx="2231571" cy="1227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1</xdr:row>
      <xdr:rowOff>108857</xdr:rowOff>
    </xdr:from>
    <xdr:to>
      <xdr:col>2</xdr:col>
      <xdr:colOff>353786</xdr:colOff>
      <xdr:row>7</xdr:row>
      <xdr:rowOff>37</xdr:rowOff>
    </xdr:to>
    <xdr:pic>
      <xdr:nvPicPr>
        <xdr:cNvPr id="2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5315" y="280307"/>
          <a:ext cx="2403021" cy="12272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503465</xdr:colOff>
      <xdr:row>1</xdr:row>
      <xdr:rowOff>108857</xdr:rowOff>
    </xdr:from>
    <xdr:to>
      <xdr:col>2</xdr:col>
      <xdr:colOff>353786</xdr:colOff>
      <xdr:row>7</xdr:row>
      <xdr:rowOff>2920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5" y="299357"/>
          <a:ext cx="2231571" cy="12275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5953</xdr:rowOff>
    </xdr:from>
    <xdr:to>
      <xdr:col>2</xdr:col>
      <xdr:colOff>2053001</xdr:colOff>
      <xdr:row>5</xdr:row>
      <xdr:rowOff>11906</xdr:rowOff>
    </xdr:to>
    <xdr:pic>
      <xdr:nvPicPr>
        <xdr:cNvPr id="3" name="2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345" y="5953"/>
          <a:ext cx="2176292" cy="1131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142025</xdr:colOff>
      <xdr:row>0</xdr:row>
      <xdr:rowOff>62083</xdr:rowOff>
    </xdr:from>
    <xdr:to>
      <xdr:col>2</xdr:col>
      <xdr:colOff>2192450</xdr:colOff>
      <xdr:row>5</xdr:row>
      <xdr:rowOff>71436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400" y="240677"/>
          <a:ext cx="2050425" cy="1116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0</xdr:row>
      <xdr:rowOff>68035</xdr:rowOff>
    </xdr:from>
    <xdr:to>
      <xdr:col>2</xdr:col>
      <xdr:colOff>1728107</xdr:colOff>
      <xdr:row>5</xdr:row>
      <xdr:rowOff>77387</xdr:rowOff>
    </xdr:to>
    <xdr:pic>
      <xdr:nvPicPr>
        <xdr:cNvPr id="2" name="1 Imagen" descr="Descripción: C:\Users\caterina.elizondo\Documents\2013\COMUNICACIÓN\MICITT NUEVA MARCA\micitt_nueva marca\JPG\Micitt-sin-descriptor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2672" y="244248"/>
          <a:ext cx="2144485" cy="1117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R44"/>
  <sheetViews>
    <sheetView topLeftCell="A9" zoomScale="83" zoomScaleNormal="70" zoomScalePageLayoutView="70" workbookViewId="0">
      <selection activeCell="C45" sqref="C45"/>
    </sheetView>
  </sheetViews>
  <sheetFormatPr baseColWidth="10" defaultColWidth="11.4609375" defaultRowHeight="14.15" x14ac:dyDescent="0.35"/>
  <cols>
    <col min="1" max="4" width="15.69140625" style="1" customWidth="1"/>
    <col min="5" max="5" width="16.4609375" style="1" customWidth="1"/>
    <col min="6" max="6" width="0.15234375" style="1" customWidth="1"/>
    <col min="7" max="12" width="11.4609375" style="1"/>
    <col min="13" max="13" width="11.4609375" style="1" customWidth="1"/>
    <col min="14" max="16" width="11.4609375" style="1"/>
    <col min="17" max="17" width="4.765625" style="1" customWidth="1"/>
    <col min="18" max="16384" width="11.4609375" style="1"/>
  </cols>
  <sheetData>
    <row r="1" spans="1:18" ht="9.75" customHeight="1" thickBot="1" x14ac:dyDescent="0.4">
      <c r="B1" s="4"/>
      <c r="C1" s="4"/>
      <c r="D1" s="7"/>
      <c r="E1" s="19"/>
      <c r="F1" s="6"/>
      <c r="G1" s="6"/>
      <c r="H1" s="6"/>
      <c r="I1" s="6"/>
      <c r="J1" s="6"/>
      <c r="K1" s="6"/>
      <c r="L1" s="6"/>
      <c r="M1" s="6"/>
      <c r="N1" s="6"/>
      <c r="O1" s="5"/>
      <c r="P1" s="5"/>
      <c r="Q1" s="20"/>
      <c r="R1" s="3"/>
    </row>
    <row r="2" spans="1:18" ht="14.6" thickTop="1" x14ac:dyDescent="0.35">
      <c r="B2" s="4"/>
      <c r="C2" s="4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11"/>
      <c r="R2" s="3"/>
    </row>
    <row r="3" spans="1:18" ht="25.5" customHeight="1" thickBot="1" x14ac:dyDescent="0.4">
      <c r="A3" s="2"/>
      <c r="B3" s="2"/>
      <c r="C3" s="2"/>
      <c r="D3" s="2"/>
      <c r="E3" s="12"/>
      <c r="F3" s="2"/>
      <c r="Q3" s="13"/>
      <c r="R3" s="3"/>
    </row>
    <row r="4" spans="1:18" ht="25.5" customHeight="1" thickTop="1" x14ac:dyDescent="0.35">
      <c r="A4" s="2"/>
      <c r="B4" s="2"/>
      <c r="C4" s="2"/>
      <c r="D4" s="2"/>
      <c r="E4" s="12"/>
      <c r="F4" s="2"/>
      <c r="I4" s="345" t="s">
        <v>71</v>
      </c>
      <c r="J4" s="346"/>
      <c r="K4" s="346"/>
      <c r="L4" s="346"/>
      <c r="M4" s="346"/>
      <c r="N4" s="346"/>
      <c r="O4" s="346"/>
      <c r="P4" s="347"/>
      <c r="Q4" s="13"/>
      <c r="R4" s="3"/>
    </row>
    <row r="5" spans="1:18" ht="25.5" customHeight="1" x14ac:dyDescent="0.35">
      <c r="A5" s="2"/>
      <c r="B5" s="2"/>
      <c r="C5" s="2"/>
      <c r="D5" s="2"/>
      <c r="E5" s="12"/>
      <c r="F5" s="2"/>
      <c r="I5" s="348" t="s">
        <v>80</v>
      </c>
      <c r="J5" s="349"/>
      <c r="K5" s="349"/>
      <c r="L5" s="349"/>
      <c r="M5" s="349"/>
      <c r="N5" s="349"/>
      <c r="O5" s="349"/>
      <c r="P5" s="350"/>
      <c r="Q5" s="13"/>
      <c r="R5" s="3"/>
    </row>
    <row r="6" spans="1:18" ht="25.5" customHeight="1" thickBot="1" x14ac:dyDescent="0.4">
      <c r="A6" s="2"/>
      <c r="B6" s="2"/>
      <c r="C6" s="2"/>
      <c r="D6" s="2"/>
      <c r="E6" s="12"/>
      <c r="F6" s="2"/>
      <c r="I6" s="351" t="s">
        <v>75</v>
      </c>
      <c r="J6" s="352"/>
      <c r="K6" s="352"/>
      <c r="L6" s="352"/>
      <c r="M6" s="352"/>
      <c r="N6" s="352"/>
      <c r="O6" s="352"/>
      <c r="P6" s="353"/>
      <c r="Q6" s="13"/>
      <c r="R6" s="3"/>
    </row>
    <row r="7" spans="1:18" ht="14.6" thickTop="1" x14ac:dyDescent="0.35">
      <c r="D7" s="2"/>
      <c r="E7" s="14"/>
      <c r="Q7" s="13"/>
      <c r="R7" s="3"/>
    </row>
    <row r="8" spans="1:18" x14ac:dyDescent="0.35">
      <c r="D8" s="2"/>
      <c r="E8" s="14"/>
      <c r="Q8" s="13"/>
      <c r="R8" s="3"/>
    </row>
    <row r="9" spans="1:18" ht="17.600000000000001" x14ac:dyDescent="0.4">
      <c r="D9" s="2"/>
      <c r="E9" s="14"/>
      <c r="I9" s="354" t="s">
        <v>79</v>
      </c>
      <c r="J9" s="355"/>
      <c r="K9" s="355"/>
      <c r="L9" s="355"/>
      <c r="M9" s="355"/>
      <c r="N9" s="355"/>
      <c r="O9" s="355"/>
      <c r="P9" s="356"/>
      <c r="Q9" s="13"/>
      <c r="R9" s="3"/>
    </row>
    <row r="10" spans="1:18" x14ac:dyDescent="0.35">
      <c r="D10" s="2"/>
      <c r="E10" s="14"/>
      <c r="Q10" s="13"/>
      <c r="R10" s="3"/>
    </row>
    <row r="11" spans="1:18" x14ac:dyDescent="0.35">
      <c r="D11" s="2"/>
      <c r="E11" s="14"/>
      <c r="Q11" s="13"/>
      <c r="R11" s="3"/>
    </row>
    <row r="12" spans="1:18" x14ac:dyDescent="0.35">
      <c r="D12" s="2"/>
      <c r="E12" s="14"/>
      <c r="Q12" s="13"/>
      <c r="R12" s="3"/>
    </row>
    <row r="13" spans="1:18" x14ac:dyDescent="0.35">
      <c r="D13" s="2"/>
      <c r="E13" s="14"/>
      <c r="Q13" s="13"/>
      <c r="R13" s="3"/>
    </row>
    <row r="14" spans="1:18" x14ac:dyDescent="0.35">
      <c r="D14" s="2"/>
      <c r="E14" s="14"/>
      <c r="Q14" s="13"/>
      <c r="R14" s="3"/>
    </row>
    <row r="15" spans="1:18" x14ac:dyDescent="0.35">
      <c r="D15" s="2"/>
      <c r="E15" s="14"/>
      <c r="Q15" s="13"/>
      <c r="R15" s="3"/>
    </row>
    <row r="16" spans="1:18" x14ac:dyDescent="0.35">
      <c r="D16" s="2"/>
      <c r="E16" s="14"/>
      <c r="Q16" s="13"/>
      <c r="R16" s="3"/>
    </row>
    <row r="17" spans="4:18" x14ac:dyDescent="0.35">
      <c r="D17" s="2"/>
      <c r="E17" s="14"/>
      <c r="Q17" s="13"/>
      <c r="R17" s="3"/>
    </row>
    <row r="18" spans="4:18" x14ac:dyDescent="0.35">
      <c r="D18" s="2"/>
      <c r="E18" s="14"/>
      <c r="Q18" s="13"/>
      <c r="R18" s="3"/>
    </row>
    <row r="19" spans="4:18" x14ac:dyDescent="0.35">
      <c r="D19" s="2"/>
      <c r="E19" s="14"/>
      <c r="Q19" s="13"/>
      <c r="R19" s="3"/>
    </row>
    <row r="20" spans="4:18" x14ac:dyDescent="0.35">
      <c r="D20" s="2"/>
      <c r="E20" s="14"/>
      <c r="Q20" s="13"/>
      <c r="R20" s="3"/>
    </row>
    <row r="21" spans="4:18" x14ac:dyDescent="0.35">
      <c r="D21" s="2"/>
      <c r="E21" s="14"/>
      <c r="Q21" s="13"/>
      <c r="R21" s="3"/>
    </row>
    <row r="22" spans="4:18" x14ac:dyDescent="0.35">
      <c r="D22" s="2"/>
      <c r="E22" s="14"/>
      <c r="Q22" s="13"/>
      <c r="R22" s="3"/>
    </row>
    <row r="23" spans="4:18" x14ac:dyDescent="0.35">
      <c r="D23" s="2"/>
      <c r="E23" s="14"/>
      <c r="Q23" s="13"/>
      <c r="R23" s="3"/>
    </row>
    <row r="24" spans="4:18" x14ac:dyDescent="0.35">
      <c r="D24" s="2"/>
      <c r="E24" s="14"/>
      <c r="Q24" s="13"/>
      <c r="R24" s="3"/>
    </row>
    <row r="25" spans="4:18" x14ac:dyDescent="0.35">
      <c r="D25" s="2"/>
      <c r="E25" s="14"/>
      <c r="Q25" s="13"/>
      <c r="R25" s="3"/>
    </row>
    <row r="26" spans="4:18" x14ac:dyDescent="0.35">
      <c r="D26" s="2"/>
      <c r="E26" s="14"/>
      <c r="Q26" s="13"/>
      <c r="R26" s="3"/>
    </row>
    <row r="27" spans="4:18" x14ac:dyDescent="0.35">
      <c r="D27" s="2"/>
      <c r="E27" s="14"/>
      <c r="Q27" s="13"/>
      <c r="R27" s="3"/>
    </row>
    <row r="28" spans="4:18" x14ac:dyDescent="0.35">
      <c r="D28" s="2"/>
      <c r="E28" s="14"/>
      <c r="Q28" s="13"/>
      <c r="R28" s="3"/>
    </row>
    <row r="29" spans="4:18" x14ac:dyDescent="0.35">
      <c r="D29" s="2"/>
      <c r="E29" s="14"/>
      <c r="Q29" s="13"/>
      <c r="R29" s="3"/>
    </row>
    <row r="30" spans="4:18" x14ac:dyDescent="0.35">
      <c r="D30" s="2"/>
      <c r="E30" s="14"/>
      <c r="Q30" s="13"/>
      <c r="R30" s="3"/>
    </row>
    <row r="31" spans="4:18" x14ac:dyDescent="0.35">
      <c r="D31" s="2"/>
      <c r="E31" s="14"/>
      <c r="Q31" s="13"/>
      <c r="R31" s="3"/>
    </row>
    <row r="32" spans="4:18" x14ac:dyDescent="0.35">
      <c r="D32" s="2"/>
      <c r="E32" s="14"/>
      <c r="Q32" s="13"/>
      <c r="R32" s="3"/>
    </row>
    <row r="33" spans="4:18" x14ac:dyDescent="0.35">
      <c r="D33" s="2"/>
      <c r="E33" s="14"/>
      <c r="Q33" s="13"/>
      <c r="R33" s="3"/>
    </row>
    <row r="34" spans="4:18" x14ac:dyDescent="0.35">
      <c r="D34" s="2"/>
      <c r="E34" s="14"/>
      <c r="Q34" s="13"/>
      <c r="R34" s="3"/>
    </row>
    <row r="35" spans="4:18" x14ac:dyDescent="0.35">
      <c r="D35" s="2"/>
      <c r="E35" s="14"/>
      <c r="Q35" s="13"/>
      <c r="R35" s="3"/>
    </row>
    <row r="36" spans="4:18" ht="15" customHeight="1" x14ac:dyDescent="0.35">
      <c r="D36" s="2"/>
      <c r="E36" s="14"/>
      <c r="Q36" s="13"/>
      <c r="R36" s="3"/>
    </row>
    <row r="37" spans="4:18" x14ac:dyDescent="0.35">
      <c r="D37" s="2"/>
      <c r="E37" s="14"/>
      <c r="Q37" s="13"/>
      <c r="R37" s="3"/>
    </row>
    <row r="38" spans="4:18" ht="14.25" customHeight="1" x14ac:dyDescent="0.35">
      <c r="D38" s="2"/>
      <c r="E38" s="14"/>
      <c r="Q38" s="13"/>
      <c r="R38" s="3"/>
    </row>
    <row r="39" spans="4:18" x14ac:dyDescent="0.35">
      <c r="D39" s="2"/>
      <c r="E39" s="14"/>
      <c r="Q39" s="13"/>
      <c r="R39" s="3"/>
    </row>
    <row r="40" spans="4:18" x14ac:dyDescent="0.35">
      <c r="D40" s="2"/>
      <c r="E40" s="14"/>
      <c r="Q40" s="13"/>
      <c r="R40" s="3"/>
    </row>
    <row r="41" spans="4:18" x14ac:dyDescent="0.35">
      <c r="D41" s="2"/>
      <c r="E41" s="14"/>
      <c r="K41" s="2"/>
      <c r="Q41" s="13"/>
      <c r="R41" s="3"/>
    </row>
    <row r="42" spans="4:18" x14ac:dyDescent="0.35">
      <c r="D42" s="2"/>
      <c r="E42" s="14"/>
      <c r="K42" s="2"/>
      <c r="O42" s="3"/>
      <c r="Q42" s="13"/>
      <c r="R42" s="3"/>
    </row>
    <row r="43" spans="4:18" ht="14.6" thickBot="1" x14ac:dyDescent="0.4">
      <c r="D43" s="2"/>
      <c r="E43" s="15"/>
      <c r="F43" s="16"/>
      <c r="G43" s="16"/>
      <c r="H43" s="16"/>
      <c r="I43" s="16"/>
      <c r="J43" s="16"/>
      <c r="K43" s="16"/>
      <c r="L43" s="17"/>
      <c r="M43" s="17"/>
      <c r="N43" s="17"/>
      <c r="O43" s="16"/>
      <c r="P43" s="16"/>
      <c r="Q43" s="18"/>
      <c r="R43" s="3"/>
    </row>
    <row r="44" spans="4:18" ht="14.6" thickTop="1" x14ac:dyDescent="0.3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4">
    <mergeCell ref="I4:P4"/>
    <mergeCell ref="I5:P5"/>
    <mergeCell ref="I6:P6"/>
    <mergeCell ref="I9:P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2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AR23"/>
  <sheetViews>
    <sheetView zoomScale="55" zoomScaleNormal="55" zoomScalePageLayoutView="77" workbookViewId="0">
      <selection activeCell="AK25" sqref="AK25"/>
    </sheetView>
  </sheetViews>
  <sheetFormatPr baseColWidth="10" defaultColWidth="10.765625" defaultRowHeight="14.15" x14ac:dyDescent="0.35"/>
  <cols>
    <col min="1" max="1" width="5.69140625" style="85" customWidth="1"/>
    <col min="2" max="2" width="7.3046875" style="85" customWidth="1"/>
    <col min="3" max="3" width="54.15234375" style="85" customWidth="1"/>
    <col min="4" max="4" width="59.15234375" style="85" customWidth="1"/>
    <col min="5" max="5" width="16.3046875" style="85" customWidth="1"/>
    <col min="6" max="6" width="13.69140625" style="85" customWidth="1"/>
    <col min="7" max="7" width="15" style="85" customWidth="1"/>
    <col min="8" max="8" width="16.4609375" style="85" customWidth="1"/>
    <col min="9" max="10" width="13.4609375" style="85" customWidth="1"/>
    <col min="11" max="12" width="15.4609375" style="85" customWidth="1"/>
    <col min="13" max="13" width="13.4609375" style="85" customWidth="1"/>
    <col min="14" max="14" width="18.765625" style="85" customWidth="1"/>
    <col min="15" max="15" width="13.4609375" style="85" customWidth="1"/>
    <col min="16" max="16" width="14.4609375" style="85" customWidth="1"/>
    <col min="17" max="17" width="16.765625" style="85" customWidth="1"/>
    <col min="18" max="18" width="13.4609375" style="85" customWidth="1"/>
    <col min="19" max="19" width="14.3046875" style="85" customWidth="1"/>
    <col min="20" max="20" width="16" style="85" customWidth="1"/>
    <col min="21" max="23" width="13.4609375" style="85" customWidth="1"/>
    <col min="24" max="24" width="16" style="85" customWidth="1"/>
    <col min="25" max="25" width="16.69140625" style="85" customWidth="1"/>
    <col min="26" max="26" width="16.15234375" style="85" customWidth="1"/>
    <col min="27" max="27" width="16.4609375" style="85" customWidth="1"/>
    <col min="28" max="28" width="17.69140625" style="85" customWidth="1"/>
    <col min="29" max="29" width="18.15234375" style="85" customWidth="1"/>
    <col min="30" max="30" width="13.4609375" style="85" customWidth="1"/>
    <col min="31" max="31" width="27.3046875" style="85" customWidth="1"/>
    <col min="32" max="32" width="13.4609375" style="85" customWidth="1"/>
    <col min="33" max="33" width="15.4609375" style="85" customWidth="1"/>
    <col min="34" max="34" width="17" style="85" customWidth="1"/>
    <col min="35" max="35" width="15.15234375" style="85" customWidth="1"/>
    <col min="36" max="36" width="15.4609375" style="85" customWidth="1"/>
    <col min="37" max="37" width="18.15234375" style="85" customWidth="1"/>
    <col min="38" max="39" width="14.15234375" style="85" customWidth="1"/>
    <col min="40" max="40" width="20.3046875" style="85" customWidth="1"/>
    <col min="41" max="41" width="19.4609375" style="85" customWidth="1"/>
    <col min="42" max="43" width="12.4609375" style="85" bestFit="1" customWidth="1"/>
    <col min="44" max="16384" width="10.765625" style="85"/>
  </cols>
  <sheetData>
    <row r="1" spans="1:44" s="81" customFormat="1" x14ac:dyDescent="0.3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44" s="81" customFormat="1" ht="18.75" customHeight="1" x14ac:dyDescent="0.35">
      <c r="A2" s="83"/>
      <c r="D2" s="531" t="s">
        <v>71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532"/>
    </row>
    <row r="3" spans="1:44" s="81" customFormat="1" ht="18.75" customHeight="1" x14ac:dyDescent="0.35">
      <c r="A3" s="83"/>
      <c r="D3" s="531" t="s">
        <v>80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532"/>
    </row>
    <row r="4" spans="1:44" s="81" customFormat="1" ht="18.75" customHeight="1" x14ac:dyDescent="0.35">
      <c r="A4" s="83"/>
      <c r="D4" s="531" t="s">
        <v>94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532"/>
    </row>
    <row r="5" spans="1:44" s="81" customFormat="1" ht="17.600000000000001" x14ac:dyDescent="0.35">
      <c r="A5" s="83"/>
      <c r="D5" s="531" t="s">
        <v>92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532"/>
    </row>
    <row r="6" spans="1:44" s="81" customFormat="1" x14ac:dyDescent="0.35">
      <c r="A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</row>
    <row r="7" spans="1:44" s="81" customFormat="1" ht="17.8" customHeight="1" x14ac:dyDescent="0.4">
      <c r="A7" s="83"/>
      <c r="D7" s="366" t="s">
        <v>99</v>
      </c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8"/>
    </row>
    <row r="8" spans="1:44" ht="16.5" customHeight="1" thickBot="1" x14ac:dyDescent="0.4"/>
    <row r="9" spans="1:44" s="169" customFormat="1" ht="15" customHeight="1" thickBot="1" x14ac:dyDescent="0.45">
      <c r="B9" s="598" t="s">
        <v>4</v>
      </c>
      <c r="C9" s="600" t="s">
        <v>110</v>
      </c>
      <c r="D9" s="588" t="s">
        <v>150</v>
      </c>
      <c r="E9" s="591" t="s">
        <v>165</v>
      </c>
      <c r="F9" s="583" t="s">
        <v>169</v>
      </c>
      <c r="G9" s="584"/>
      <c r="H9" s="585"/>
      <c r="I9" s="574" t="s">
        <v>173</v>
      </c>
      <c r="J9" s="575"/>
      <c r="K9" s="575"/>
      <c r="L9" s="575"/>
      <c r="M9" s="575"/>
      <c r="N9" s="576"/>
      <c r="O9" s="583" t="s">
        <v>170</v>
      </c>
      <c r="P9" s="584"/>
      <c r="Q9" s="585"/>
      <c r="R9" s="574" t="s">
        <v>174</v>
      </c>
      <c r="S9" s="575"/>
      <c r="T9" s="575"/>
      <c r="U9" s="575"/>
      <c r="V9" s="575"/>
      <c r="W9" s="576"/>
      <c r="X9" s="581" t="s">
        <v>171</v>
      </c>
      <c r="Y9" s="582"/>
      <c r="Z9" s="582"/>
      <c r="AA9" s="575" t="s">
        <v>175</v>
      </c>
      <c r="AB9" s="575"/>
      <c r="AC9" s="575"/>
      <c r="AD9" s="575"/>
      <c r="AE9" s="575"/>
      <c r="AF9" s="576"/>
      <c r="AG9" s="583" t="s">
        <v>172</v>
      </c>
      <c r="AH9" s="584"/>
      <c r="AI9" s="585"/>
      <c r="AJ9" s="574" t="s">
        <v>176</v>
      </c>
      <c r="AK9" s="575"/>
      <c r="AL9" s="575"/>
      <c r="AM9" s="575"/>
      <c r="AN9" s="575"/>
      <c r="AO9" s="576"/>
    </row>
    <row r="10" spans="1:44" s="210" customFormat="1" ht="15" customHeight="1" x14ac:dyDescent="0.4">
      <c r="B10" s="599"/>
      <c r="C10" s="601"/>
      <c r="D10" s="589"/>
      <c r="E10" s="592"/>
      <c r="F10" s="569" t="s">
        <v>156</v>
      </c>
      <c r="G10" s="586" t="s">
        <v>157</v>
      </c>
      <c r="H10" s="586" t="s">
        <v>158</v>
      </c>
      <c r="I10" s="593" t="s">
        <v>177</v>
      </c>
      <c r="J10" s="571" t="s">
        <v>178</v>
      </c>
      <c r="K10" s="573" t="s">
        <v>179</v>
      </c>
      <c r="L10" s="579" t="s">
        <v>159</v>
      </c>
      <c r="M10" s="571" t="s">
        <v>180</v>
      </c>
      <c r="N10" s="577" t="s">
        <v>181</v>
      </c>
      <c r="O10" s="569" t="s">
        <v>156</v>
      </c>
      <c r="P10" s="586" t="s">
        <v>157</v>
      </c>
      <c r="Q10" s="586" t="s">
        <v>158</v>
      </c>
      <c r="R10" s="593" t="s">
        <v>177</v>
      </c>
      <c r="S10" s="571" t="s">
        <v>178</v>
      </c>
      <c r="T10" s="573" t="s">
        <v>179</v>
      </c>
      <c r="U10" s="579" t="s">
        <v>159</v>
      </c>
      <c r="V10" s="571" t="s">
        <v>180</v>
      </c>
      <c r="W10" s="577" t="s">
        <v>181</v>
      </c>
      <c r="X10" s="569" t="s">
        <v>156</v>
      </c>
      <c r="Y10" s="586" t="s">
        <v>157</v>
      </c>
      <c r="Z10" s="586" t="s">
        <v>158</v>
      </c>
      <c r="AA10" s="593" t="s">
        <v>177</v>
      </c>
      <c r="AB10" s="571" t="s">
        <v>178</v>
      </c>
      <c r="AC10" s="573" t="s">
        <v>179</v>
      </c>
      <c r="AD10" s="579" t="s">
        <v>159</v>
      </c>
      <c r="AE10" s="571" t="s">
        <v>180</v>
      </c>
      <c r="AF10" s="577" t="s">
        <v>181</v>
      </c>
      <c r="AG10" s="569" t="s">
        <v>156</v>
      </c>
      <c r="AH10" s="586" t="s">
        <v>157</v>
      </c>
      <c r="AI10" s="579" t="s">
        <v>158</v>
      </c>
      <c r="AJ10" s="593" t="s">
        <v>177</v>
      </c>
      <c r="AK10" s="571" t="s">
        <v>178</v>
      </c>
      <c r="AL10" s="573" t="s">
        <v>179</v>
      </c>
      <c r="AM10" s="579" t="s">
        <v>159</v>
      </c>
      <c r="AN10" s="571" t="s">
        <v>180</v>
      </c>
      <c r="AO10" s="577" t="s">
        <v>181</v>
      </c>
    </row>
    <row r="11" spans="1:44" s="210" customFormat="1" ht="44.25" customHeight="1" x14ac:dyDescent="0.4">
      <c r="B11" s="599"/>
      <c r="C11" s="601"/>
      <c r="D11" s="590"/>
      <c r="E11" s="592"/>
      <c r="F11" s="570"/>
      <c r="G11" s="587"/>
      <c r="H11" s="587"/>
      <c r="I11" s="594"/>
      <c r="J11" s="572"/>
      <c r="K11" s="571"/>
      <c r="L11" s="580"/>
      <c r="M11" s="572"/>
      <c r="N11" s="578"/>
      <c r="O11" s="570"/>
      <c r="P11" s="587"/>
      <c r="Q11" s="587"/>
      <c r="R11" s="594"/>
      <c r="S11" s="572"/>
      <c r="T11" s="571"/>
      <c r="U11" s="580"/>
      <c r="V11" s="572"/>
      <c r="W11" s="578"/>
      <c r="X11" s="570"/>
      <c r="Y11" s="587"/>
      <c r="Z11" s="587"/>
      <c r="AA11" s="594"/>
      <c r="AB11" s="572"/>
      <c r="AC11" s="571"/>
      <c r="AD11" s="580"/>
      <c r="AE11" s="572"/>
      <c r="AF11" s="578"/>
      <c r="AG11" s="570"/>
      <c r="AH11" s="587"/>
      <c r="AI11" s="580"/>
      <c r="AJ11" s="594"/>
      <c r="AK11" s="572"/>
      <c r="AL11" s="571"/>
      <c r="AM11" s="580"/>
      <c r="AN11" s="572"/>
      <c r="AO11" s="578"/>
    </row>
    <row r="12" spans="1:44" s="205" customFormat="1" ht="85.3" customHeight="1" x14ac:dyDescent="0.35">
      <c r="A12" s="85"/>
      <c r="B12" s="141">
        <v>1</v>
      </c>
      <c r="C12" s="139" t="str">
        <f>+'C Alineac'!C16</f>
        <v>P.02.01. Cantidad de Pequeñas y medianas empresas (PYME) capacitadas y/o asesoradas en el Programa Innovación PYME, desarrollando proyectos de innovación.</v>
      </c>
      <c r="D12" s="139" t="str">
        <f>+'E Programac'!D11</f>
        <v>Número de PYMEs implementado proyectos de innovación producto del programa de Innovación PYME.</v>
      </c>
      <c r="E12" s="179">
        <f>+'D1 Ficha'!D51:K51</f>
        <v>0</v>
      </c>
      <c r="F12" s="241">
        <f>+'E Programac'!L11</f>
        <v>68</v>
      </c>
      <c r="G12" s="239">
        <f>+'E Programac'!M11</f>
        <v>0</v>
      </c>
      <c r="H12" s="266">
        <f>+'E Programac'!N11</f>
        <v>12300000</v>
      </c>
      <c r="I12" s="181">
        <v>68</v>
      </c>
      <c r="J12" s="183">
        <v>1</v>
      </c>
      <c r="K12" s="202">
        <f t="shared" ref="K12:K16" si="0">H12</f>
        <v>12300000</v>
      </c>
      <c r="L12" s="329" t="s">
        <v>241</v>
      </c>
      <c r="M12" s="335" t="s">
        <v>293</v>
      </c>
      <c r="N12" s="330" t="s">
        <v>272</v>
      </c>
      <c r="O12" s="241">
        <f>+'E Programac'!P11</f>
        <v>81</v>
      </c>
      <c r="P12" s="239">
        <f>+'E Programac'!Q11</f>
        <v>0</v>
      </c>
      <c r="Q12" s="268">
        <f>+'E Programac'!R11</f>
        <v>4870000</v>
      </c>
      <c r="R12" s="181">
        <v>81</v>
      </c>
      <c r="S12" s="183">
        <v>0</v>
      </c>
      <c r="T12" s="272">
        <v>11500000</v>
      </c>
      <c r="U12" s="329" t="s">
        <v>241</v>
      </c>
      <c r="V12" s="335" t="s">
        <v>310</v>
      </c>
      <c r="W12" s="330" t="s">
        <v>272</v>
      </c>
      <c r="X12" s="241">
        <f>+'E Programac'!T11</f>
        <v>90</v>
      </c>
      <c r="Y12" s="239">
        <f>+'E Programac'!U11</f>
        <v>0</v>
      </c>
      <c r="Z12" s="270">
        <f>+'E Programac'!V11</f>
        <v>5000000</v>
      </c>
      <c r="AA12" s="331">
        <v>90</v>
      </c>
      <c r="AB12" s="332">
        <v>0</v>
      </c>
      <c r="AC12" s="270">
        <v>5000000</v>
      </c>
      <c r="AD12" s="333" t="s">
        <v>241</v>
      </c>
      <c r="AE12" s="335" t="s">
        <v>303</v>
      </c>
      <c r="AF12" s="336" t="s">
        <v>272</v>
      </c>
      <c r="AG12" s="241">
        <f>+'E Programac'!X11</f>
        <v>98</v>
      </c>
      <c r="AH12" s="239">
        <f>+'E Programac'!Y11</f>
        <v>0</v>
      </c>
      <c r="AI12" s="270">
        <v>12000000</v>
      </c>
      <c r="AJ12" s="331"/>
      <c r="AK12" s="239"/>
      <c r="AL12" s="272"/>
      <c r="AM12" s="333" t="s">
        <v>241</v>
      </c>
      <c r="AN12" s="181"/>
      <c r="AO12" s="336" t="s">
        <v>272</v>
      </c>
      <c r="AP12" s="342">
        <f>+H12+Q12+Z12</f>
        <v>22170000</v>
      </c>
      <c r="AQ12" s="342">
        <f>+K12+T12+AC12</f>
        <v>28800000</v>
      </c>
      <c r="AR12" s="344">
        <f>+AQ12/AP12</f>
        <v>1.2990527740189446</v>
      </c>
    </row>
    <row r="13" spans="1:44" s="205" customFormat="1" ht="95.6" customHeight="1" x14ac:dyDescent="0.35">
      <c r="A13" s="85"/>
      <c r="B13" s="141">
        <v>2</v>
      </c>
      <c r="C13" s="139" t="str">
        <f>+'C Alineac'!C17</f>
        <v>P.02.02.Cantidad de estudiantes de 15-20 años desarrollando un proyecto de innovación a partir del Programa Innovación Joven.</v>
      </c>
      <c r="D13" s="139" t="str">
        <f>+'E Programac'!D12</f>
        <v xml:space="preserve">Número de estudiantes desarrollando proyectos de innovación producto del programa de Innovación PYME y otros programas de la Dirección de Innovación del  MICITT. Este indicador monitorea el éxito de los esfuerzos de la Dirección de Innovación en impulsar a los estudiantes a innovar y mantenerlos desarrollando proyectos de innovación.    </v>
      </c>
      <c r="E13" s="179">
        <f>+'D2 Ficha '!D51:K51</f>
        <v>0</v>
      </c>
      <c r="F13" s="241">
        <f>+'E Programac'!L12</f>
        <v>20</v>
      </c>
      <c r="G13" s="239">
        <f>+'E Programac'!M12</f>
        <v>0</v>
      </c>
      <c r="H13" s="266">
        <f>+'E Programac'!N12</f>
        <v>3850000</v>
      </c>
      <c r="I13" s="181">
        <v>20</v>
      </c>
      <c r="J13" s="183">
        <v>1</v>
      </c>
      <c r="K13" s="202">
        <f t="shared" si="0"/>
        <v>3850000</v>
      </c>
      <c r="L13" s="329" t="s">
        <v>241</v>
      </c>
      <c r="M13" s="335" t="s">
        <v>295</v>
      </c>
      <c r="N13" s="330" t="s">
        <v>272</v>
      </c>
      <c r="O13" s="241">
        <f>+'E Programac'!P12</f>
        <v>35</v>
      </c>
      <c r="P13" s="239">
        <f>+'E Programac'!Q12</f>
        <v>0</v>
      </c>
      <c r="Q13" s="268">
        <f>+'E Programac'!R12</f>
        <v>15270000</v>
      </c>
      <c r="R13" s="181">
        <v>35</v>
      </c>
      <c r="S13" s="183">
        <v>0</v>
      </c>
      <c r="T13" s="272">
        <v>8000000</v>
      </c>
      <c r="U13" s="329" t="s">
        <v>241</v>
      </c>
      <c r="V13" s="335" t="s">
        <v>297</v>
      </c>
      <c r="W13" s="330" t="s">
        <v>272</v>
      </c>
      <c r="X13" s="241">
        <f>+'E Programac'!T12</f>
        <v>46</v>
      </c>
      <c r="Y13" s="239">
        <f>+'E Programac'!U12</f>
        <v>0</v>
      </c>
      <c r="Z13" s="270">
        <f>+'E Programac'!V12</f>
        <v>7500000</v>
      </c>
      <c r="AA13" s="331">
        <v>46</v>
      </c>
      <c r="AB13" s="332">
        <v>0</v>
      </c>
      <c r="AC13" s="270">
        <v>7500000</v>
      </c>
      <c r="AD13" s="333" t="s">
        <v>241</v>
      </c>
      <c r="AE13" s="335" t="s">
        <v>304</v>
      </c>
      <c r="AF13" s="336" t="s">
        <v>272</v>
      </c>
      <c r="AG13" s="241">
        <f>+'E Programac'!X12</f>
        <v>55</v>
      </c>
      <c r="AH13" s="239">
        <f>+'E Programac'!Y12</f>
        <v>0</v>
      </c>
      <c r="AI13" s="270">
        <f>+'E Programac'!Z12</f>
        <v>7500000</v>
      </c>
      <c r="AJ13" s="331"/>
      <c r="AK13" s="239"/>
      <c r="AL13" s="272"/>
      <c r="AM13" s="333" t="s">
        <v>241</v>
      </c>
      <c r="AN13" s="181"/>
      <c r="AO13" s="336" t="s">
        <v>272</v>
      </c>
      <c r="AP13" s="342">
        <f t="shared" ref="AP13:AP14" si="1">+H13+Q13+Z13</f>
        <v>26620000</v>
      </c>
      <c r="AQ13" s="342">
        <f t="shared" ref="AQ13:AQ14" si="2">+K13+T13+AC13</f>
        <v>19350000</v>
      </c>
      <c r="AR13" s="344">
        <f t="shared" ref="AR13:AR14" si="3">+AQ13/AP13</f>
        <v>0.72689706987227654</v>
      </c>
    </row>
    <row r="14" spans="1:44" s="205" customFormat="1" ht="96" customHeight="1" x14ac:dyDescent="0.35">
      <c r="A14" s="85"/>
      <c r="B14" s="141">
        <v>3</v>
      </c>
      <c r="C14" s="139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D14" s="140" t="str">
        <f>+'E Programac'!D13</f>
        <v>Número de investigadores y emprendedores desarrollando proyectos de innovación de base científica y/o tecnológica  producto del programa Innovación de Base Tecnológica.</v>
      </c>
      <c r="E14" s="179">
        <f>+'D3 Ficha  '!D51:K51</f>
        <v>0</v>
      </c>
      <c r="F14" s="241">
        <f>+'E Programac'!L13</f>
        <v>25</v>
      </c>
      <c r="G14" s="239">
        <f>+'E Programac'!M13</f>
        <v>0</v>
      </c>
      <c r="H14" s="266">
        <f>+'E Programac'!N13</f>
        <v>11500000</v>
      </c>
      <c r="I14" s="181">
        <v>25</v>
      </c>
      <c r="J14" s="183">
        <v>1</v>
      </c>
      <c r="K14" s="202">
        <f t="shared" si="0"/>
        <v>11500000</v>
      </c>
      <c r="L14" s="329" t="s">
        <v>241</v>
      </c>
      <c r="M14" s="335" t="s">
        <v>294</v>
      </c>
      <c r="N14" s="330" t="s">
        <v>272</v>
      </c>
      <c r="O14" s="241">
        <f>+'E Programac'!P13</f>
        <v>44</v>
      </c>
      <c r="P14" s="239">
        <f>+'E Programac'!Q13</f>
        <v>0</v>
      </c>
      <c r="Q14" s="268">
        <f>+'E Programac'!R13</f>
        <v>14970000</v>
      </c>
      <c r="R14" s="181">
        <v>44</v>
      </c>
      <c r="S14" s="183">
        <v>0</v>
      </c>
      <c r="T14" s="272">
        <v>14000000</v>
      </c>
      <c r="U14" s="329" t="s">
        <v>241</v>
      </c>
      <c r="V14" s="335" t="s">
        <v>296</v>
      </c>
      <c r="W14" s="330" t="s">
        <v>272</v>
      </c>
      <c r="X14" s="241">
        <f>+'E Programac'!T13</f>
        <v>58</v>
      </c>
      <c r="Y14" s="239">
        <f>+'E Programac'!U13</f>
        <v>0</v>
      </c>
      <c r="Z14" s="270">
        <f>+'E Programac'!V13</f>
        <v>16000000</v>
      </c>
      <c r="AA14" s="331">
        <v>82</v>
      </c>
      <c r="AB14" s="332">
        <v>0</v>
      </c>
      <c r="AC14" s="270">
        <v>16000000</v>
      </c>
      <c r="AD14" s="333" t="s">
        <v>241</v>
      </c>
      <c r="AE14" s="335" t="s">
        <v>302</v>
      </c>
      <c r="AF14" s="336" t="s">
        <v>272</v>
      </c>
      <c r="AG14" s="241">
        <f>+'E Programac'!X13</f>
        <v>68</v>
      </c>
      <c r="AH14" s="239">
        <f>+'E Programac'!Y13</f>
        <v>0</v>
      </c>
      <c r="AI14" s="270">
        <v>15000000</v>
      </c>
      <c r="AJ14" s="331"/>
      <c r="AK14" s="239"/>
      <c r="AL14" s="272"/>
      <c r="AM14" s="333" t="s">
        <v>241</v>
      </c>
      <c r="AN14" s="335"/>
      <c r="AO14" s="336" t="s">
        <v>272</v>
      </c>
      <c r="AP14" s="342">
        <f t="shared" si="1"/>
        <v>42470000</v>
      </c>
      <c r="AQ14" s="342">
        <f t="shared" si="2"/>
        <v>41500000</v>
      </c>
      <c r="AR14" s="344">
        <f t="shared" si="3"/>
        <v>0.97716034848128086</v>
      </c>
    </row>
    <row r="15" spans="1:44" s="205" customFormat="1" ht="88.3" customHeight="1" x14ac:dyDescent="0.35">
      <c r="A15" s="85"/>
      <c r="B15" s="141">
        <v>4</v>
      </c>
      <c r="C15" s="139"/>
      <c r="D15" s="140"/>
      <c r="E15" s="179"/>
      <c r="F15" s="241"/>
      <c r="G15" s="239"/>
      <c r="H15" s="266"/>
      <c r="I15" s="181"/>
      <c r="J15" s="183"/>
      <c r="K15" s="202"/>
      <c r="L15" s="329"/>
      <c r="M15" s="335"/>
      <c r="N15" s="330"/>
      <c r="O15" s="241"/>
      <c r="P15" s="239"/>
      <c r="Q15" s="268"/>
      <c r="R15" s="181"/>
      <c r="S15" s="183"/>
      <c r="T15" s="272"/>
      <c r="U15" s="329"/>
      <c r="V15" s="335"/>
      <c r="W15" s="330"/>
      <c r="X15" s="241"/>
      <c r="Y15" s="239"/>
      <c r="Z15" s="270"/>
      <c r="AA15" s="331"/>
      <c r="AB15" s="332"/>
      <c r="AC15" s="270"/>
      <c r="AD15" s="333"/>
      <c r="AE15" s="335"/>
      <c r="AF15" s="336"/>
      <c r="AG15" s="241"/>
      <c r="AH15" s="239"/>
      <c r="AI15" s="270"/>
      <c r="AJ15" s="331"/>
      <c r="AK15" s="239"/>
      <c r="AL15" s="272"/>
      <c r="AM15" s="333"/>
      <c r="AN15" s="335"/>
      <c r="AO15" s="336"/>
      <c r="AR15" s="343"/>
    </row>
    <row r="16" spans="1:44" s="205" customFormat="1" ht="25.5" customHeight="1" thickBot="1" x14ac:dyDescent="0.4">
      <c r="A16" s="85"/>
      <c r="B16" s="142">
        <v>5</v>
      </c>
      <c r="C16" s="143">
        <f>+'C Alineac'!C20</f>
        <v>0</v>
      </c>
      <c r="D16" s="143">
        <f>+'E Programac'!D15</f>
        <v>0</v>
      </c>
      <c r="E16" s="180" t="e">
        <f>+#REF!</f>
        <v>#REF!</v>
      </c>
      <c r="F16" s="242">
        <f>+'E Programac'!L15</f>
        <v>0</v>
      </c>
      <c r="G16" s="240">
        <f>+'E Programac'!M15</f>
        <v>0</v>
      </c>
      <c r="H16" s="267">
        <f>+'E Programac'!N15</f>
        <v>0</v>
      </c>
      <c r="I16" s="182"/>
      <c r="J16" s="184"/>
      <c r="K16" s="203">
        <f t="shared" si="0"/>
        <v>0</v>
      </c>
      <c r="L16" s="329"/>
      <c r="M16" s="182"/>
      <c r="N16" s="204"/>
      <c r="O16" s="242">
        <f>+'E Programac'!P15</f>
        <v>0</v>
      </c>
      <c r="P16" s="240">
        <f>+'E Programac'!Q15</f>
        <v>0</v>
      </c>
      <c r="Q16" s="269">
        <f>+'E Programac'!R15</f>
        <v>0</v>
      </c>
      <c r="R16" s="182"/>
      <c r="S16" s="184"/>
      <c r="T16" s="273"/>
      <c r="U16" s="182"/>
      <c r="V16" s="182"/>
      <c r="W16" s="259"/>
      <c r="X16" s="242">
        <f>+'E Programac'!T15</f>
        <v>0</v>
      </c>
      <c r="Y16" s="240">
        <f>+'E Programac'!U15</f>
        <v>0</v>
      </c>
      <c r="Z16" s="271">
        <f>+'E Programac'!V15</f>
        <v>0</v>
      </c>
      <c r="AA16" s="184"/>
      <c r="AB16" s="273"/>
      <c r="AC16" s="182"/>
      <c r="AD16" s="180"/>
      <c r="AE16" s="182"/>
      <c r="AF16" s="259"/>
      <c r="AG16" s="242">
        <f>+'E Programac'!X15</f>
        <v>0</v>
      </c>
      <c r="AH16" s="240">
        <f>+'E Programac'!Y15</f>
        <v>0</v>
      </c>
      <c r="AI16" s="271">
        <f>+'E Programac'!Z15</f>
        <v>0</v>
      </c>
      <c r="AJ16" s="334"/>
      <c r="AK16" s="240"/>
      <c r="AL16" s="273"/>
      <c r="AM16" s="182"/>
      <c r="AN16" s="182"/>
      <c r="AO16" s="259"/>
    </row>
    <row r="17" spans="2:41" s="278" customFormat="1" ht="29.25" customHeight="1" thickBot="1" x14ac:dyDescent="0.4">
      <c r="B17" s="282"/>
      <c r="C17" s="279" t="s">
        <v>5</v>
      </c>
      <c r="D17" s="280"/>
      <c r="E17" s="280"/>
      <c r="F17" s="280"/>
      <c r="G17" s="280"/>
      <c r="H17" s="283">
        <f>SUM(H12:H16)</f>
        <v>27650000</v>
      </c>
      <c r="I17" s="280"/>
      <c r="J17" s="280"/>
      <c r="K17" s="283">
        <f>SUM(K12:K16)</f>
        <v>27650000</v>
      </c>
      <c r="L17" s="283"/>
      <c r="M17" s="280"/>
      <c r="N17" s="280"/>
      <c r="O17" s="280"/>
      <c r="P17" s="280"/>
      <c r="Q17" s="283">
        <f>SUM(Q12:Q16)</f>
        <v>35110000</v>
      </c>
      <c r="R17" s="280"/>
      <c r="S17" s="280"/>
      <c r="T17" s="283">
        <f>SUM(T12:T16)</f>
        <v>33500000</v>
      </c>
      <c r="U17" s="280"/>
      <c r="V17" s="280"/>
      <c r="W17" s="280"/>
      <c r="X17" s="280"/>
      <c r="Y17" s="280"/>
      <c r="Z17" s="283">
        <f>SUM(Z12:Z16)</f>
        <v>28500000</v>
      </c>
      <c r="AA17" s="280"/>
      <c r="AB17" s="283"/>
      <c r="AC17" s="283">
        <f>SUM(AC12:AC16)</f>
        <v>28500000</v>
      </c>
      <c r="AD17" s="280"/>
      <c r="AE17" s="280"/>
      <c r="AF17" s="280"/>
      <c r="AG17" s="280"/>
      <c r="AH17" s="280"/>
      <c r="AI17" s="283">
        <f>SUM(AI12:AI16)</f>
        <v>34500000</v>
      </c>
      <c r="AJ17" s="280"/>
      <c r="AK17" s="280"/>
      <c r="AL17" s="283">
        <f>SUM(AL12:AL16)</f>
        <v>0</v>
      </c>
      <c r="AM17" s="280"/>
      <c r="AN17" s="280"/>
      <c r="AO17" s="281"/>
    </row>
    <row r="18" spans="2:41" ht="14.6" thickBot="1" x14ac:dyDescent="0.4"/>
    <row r="19" spans="2:41" ht="16.5" customHeight="1" thickBot="1" x14ac:dyDescent="0.4">
      <c r="B19" s="595" t="str">
        <f>+'B Informac'!F29</f>
        <v>INSTRUCCIONES: Asegurese de tener a mano el Anexo 1. "Instructivo de la HIPNCTI" antes de llenar las celdas con fondo verde claro.</v>
      </c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96"/>
      <c r="AJ19" s="596"/>
      <c r="AK19" s="596"/>
      <c r="AL19" s="596"/>
      <c r="AM19" s="596"/>
      <c r="AN19" s="596"/>
      <c r="AO19" s="597"/>
    </row>
    <row r="23" spans="2:41" x14ac:dyDescent="0.35">
      <c r="C23" s="278"/>
      <c r="D23" s="85" t="s">
        <v>271</v>
      </c>
    </row>
  </sheetData>
  <mergeCells count="54">
    <mergeCell ref="D7:AO7"/>
    <mergeCell ref="AM10:AM11"/>
    <mergeCell ref="B19:AO19"/>
    <mergeCell ref="AA9:AF9"/>
    <mergeCell ref="AJ9:AO9"/>
    <mergeCell ref="B9:B11"/>
    <mergeCell ref="C9:C11"/>
    <mergeCell ref="AL10:AL11"/>
    <mergeCell ref="AA10:AA11"/>
    <mergeCell ref="AB10:AB11"/>
    <mergeCell ref="AC10:AC11"/>
    <mergeCell ref="AE10:AE11"/>
    <mergeCell ref="AF10:AF11"/>
    <mergeCell ref="AJ10:AJ11"/>
    <mergeCell ref="AH10:AH11"/>
    <mergeCell ref="AI10:AI11"/>
    <mergeCell ref="D5:AO5"/>
    <mergeCell ref="Z10:Z11"/>
    <mergeCell ref="O9:Q9"/>
    <mergeCell ref="O10:O11"/>
    <mergeCell ref="P10:P11"/>
    <mergeCell ref="Q10:Q11"/>
    <mergeCell ref="N10:N11"/>
    <mergeCell ref="D9:D11"/>
    <mergeCell ref="E9:E11"/>
    <mergeCell ref="I10:I11"/>
    <mergeCell ref="X10:X11"/>
    <mergeCell ref="Y10:Y11"/>
    <mergeCell ref="R10:R11"/>
    <mergeCell ref="S10:S11"/>
    <mergeCell ref="T10:T11"/>
    <mergeCell ref="V10:V11"/>
    <mergeCell ref="D4:AO4"/>
    <mergeCell ref="D3:AO3"/>
    <mergeCell ref="D2:AO2"/>
    <mergeCell ref="R9:W9"/>
    <mergeCell ref="AD10:AD11"/>
    <mergeCell ref="X9:Z9"/>
    <mergeCell ref="AG9:AI9"/>
    <mergeCell ref="L10:L11"/>
    <mergeCell ref="U10:U11"/>
    <mergeCell ref="F10:F11"/>
    <mergeCell ref="AK10:AK11"/>
    <mergeCell ref="AN10:AN11"/>
    <mergeCell ref="AO10:AO11"/>
    <mergeCell ref="G10:G11"/>
    <mergeCell ref="H10:H11"/>
    <mergeCell ref="F9:H9"/>
    <mergeCell ref="AG10:AG11"/>
    <mergeCell ref="J10:J11"/>
    <mergeCell ref="K10:K11"/>
    <mergeCell ref="M10:M11"/>
    <mergeCell ref="I9:N9"/>
    <mergeCell ref="W10:W11"/>
  </mergeCells>
  <printOptions horizontalCentered="1" verticalCentered="1"/>
  <pageMargins left="0.98055118110236239" right="0.98055118110236239" top="0.98055118110236239" bottom="0.98055118110236239" header="0.31" footer="0.31"/>
  <pageSetup scale="34" fitToWidth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Y32"/>
  <sheetViews>
    <sheetView tabSelected="1" zoomScale="70" zoomScaleNormal="70" zoomScalePageLayoutView="90" workbookViewId="0">
      <selection activeCell="S17" sqref="S17"/>
    </sheetView>
  </sheetViews>
  <sheetFormatPr baseColWidth="10" defaultColWidth="10.765625" defaultRowHeight="14.15" x14ac:dyDescent="0.35"/>
  <cols>
    <col min="1" max="1" width="5.69140625" style="85" customWidth="1"/>
    <col min="2" max="2" width="10.765625" style="85"/>
    <col min="3" max="3" width="30.69140625" style="85" customWidth="1"/>
    <col min="4" max="10" width="15.4609375" style="85" customWidth="1"/>
    <col min="11" max="11" width="14.4609375" style="85" customWidth="1"/>
    <col min="12" max="12" width="24.3046875" style="85" customWidth="1"/>
    <col min="13" max="13" width="22.4609375" style="85" customWidth="1"/>
    <col min="14" max="14" width="24.3046875" style="85" customWidth="1"/>
    <col min="15" max="15" width="22.765625" style="85" customWidth="1"/>
    <col min="16" max="16" width="8.3828125" style="85" customWidth="1"/>
    <col min="17" max="16384" width="10.765625" style="85"/>
  </cols>
  <sheetData>
    <row r="1" spans="1:16" s="81" customFormat="1" x14ac:dyDescent="0.3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s="81" customFormat="1" ht="18.75" customHeight="1" x14ac:dyDescent="0.35">
      <c r="A2" s="83"/>
      <c r="D2" s="531" t="s">
        <v>71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</row>
    <row r="3" spans="1:16" s="81" customFormat="1" ht="18.75" customHeight="1" x14ac:dyDescent="0.35">
      <c r="A3" s="83"/>
      <c r="D3" s="531" t="s">
        <v>80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</row>
    <row r="4" spans="1:16" s="81" customFormat="1" ht="18.75" customHeight="1" x14ac:dyDescent="0.35">
      <c r="A4" s="83"/>
      <c r="D4" s="531" t="s">
        <v>85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</row>
    <row r="5" spans="1:16" s="81" customFormat="1" ht="17.600000000000001" x14ac:dyDescent="0.35">
      <c r="A5" s="83"/>
      <c r="D5" s="531" t="s">
        <v>92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</row>
    <row r="6" spans="1:16" s="81" customFormat="1" x14ac:dyDescent="0.35">
      <c r="A6" s="83"/>
    </row>
    <row r="7" spans="1:16" s="81" customFormat="1" ht="17.600000000000001" x14ac:dyDescent="0.4">
      <c r="A7" s="83"/>
      <c r="D7" s="366" t="s">
        <v>100</v>
      </c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</row>
    <row r="8" spans="1:16" ht="16.5" customHeight="1" thickBot="1" x14ac:dyDescent="0.4"/>
    <row r="9" spans="1:16" ht="19.5" customHeight="1" x14ac:dyDescent="0.35">
      <c r="B9" s="620" t="s">
        <v>4</v>
      </c>
      <c r="C9" s="622" t="s">
        <v>110</v>
      </c>
      <c r="D9" s="617" t="s">
        <v>182</v>
      </c>
      <c r="E9" s="617"/>
      <c r="F9" s="617"/>
      <c r="G9" s="619" t="s">
        <v>185</v>
      </c>
      <c r="H9" s="619"/>
      <c r="I9" s="619"/>
      <c r="J9" s="617" t="s">
        <v>188</v>
      </c>
      <c r="K9" s="625" t="s">
        <v>189</v>
      </c>
      <c r="L9" s="605" t="s">
        <v>190</v>
      </c>
      <c r="M9" s="606"/>
      <c r="N9" s="606"/>
      <c r="O9" s="606"/>
      <c r="P9" s="607"/>
    </row>
    <row r="10" spans="1:16" ht="15" customHeight="1" x14ac:dyDescent="0.35">
      <c r="B10" s="621"/>
      <c r="C10" s="623"/>
      <c r="D10" s="616" t="s">
        <v>156</v>
      </c>
      <c r="E10" s="616" t="s">
        <v>183</v>
      </c>
      <c r="F10" s="616" t="s">
        <v>184</v>
      </c>
      <c r="G10" s="618" t="s">
        <v>177</v>
      </c>
      <c r="H10" s="618" t="s">
        <v>186</v>
      </c>
      <c r="I10" s="618" t="s">
        <v>187</v>
      </c>
      <c r="J10" s="624"/>
      <c r="K10" s="626"/>
      <c r="L10" s="608"/>
      <c r="M10" s="609"/>
      <c r="N10" s="609"/>
      <c r="O10" s="609"/>
      <c r="P10" s="610"/>
    </row>
    <row r="11" spans="1:16" ht="19.5" customHeight="1" x14ac:dyDescent="0.35">
      <c r="B11" s="621"/>
      <c r="C11" s="623"/>
      <c r="D11" s="616"/>
      <c r="E11" s="616"/>
      <c r="F11" s="616"/>
      <c r="G11" s="618"/>
      <c r="H11" s="618"/>
      <c r="I11" s="618"/>
      <c r="J11" s="624"/>
      <c r="K11" s="626"/>
      <c r="L11" s="611"/>
      <c r="M11" s="612"/>
      <c r="N11" s="612"/>
      <c r="O11" s="612"/>
      <c r="P11" s="613"/>
    </row>
    <row r="12" spans="1:16" ht="25.5" customHeight="1" x14ac:dyDescent="0.35">
      <c r="B12" s="141">
        <v>1</v>
      </c>
      <c r="C12" s="139" t="str">
        <f>+'C Alineac'!C16</f>
        <v>P.02.01. Cantidad de Pequeñas y medianas empresas (PYME) capacitadas y/o asesoradas en el Programa Innovación PYME, desarrollando proyectos de innovación.</v>
      </c>
      <c r="D12" s="224">
        <f>+'E Programac'!T11</f>
        <v>90</v>
      </c>
      <c r="E12" s="216">
        <f>+'E Programac'!U11</f>
        <v>0</v>
      </c>
      <c r="F12" s="324">
        <f>+'E Programac'!V11</f>
        <v>5000000</v>
      </c>
      <c r="G12" s="260">
        <f>+'G. Cumplimiento'!AA12</f>
        <v>90</v>
      </c>
      <c r="H12" s="225">
        <f>+'G. Cumplimiento'!AB12</f>
        <v>0</v>
      </c>
      <c r="I12" s="326">
        <f>+'G. Cumplimiento'!AC12</f>
        <v>5000000</v>
      </c>
      <c r="J12" s="223">
        <f>G12/D12</f>
        <v>1</v>
      </c>
      <c r="K12" s="289">
        <f>+J14</f>
        <v>1.4137931034482758</v>
      </c>
      <c r="L12" s="667" t="s">
        <v>300</v>
      </c>
      <c r="M12" s="667"/>
      <c r="N12" s="667"/>
      <c r="O12" s="667"/>
      <c r="P12" s="668"/>
    </row>
    <row r="13" spans="1:16" ht="25.5" customHeight="1" x14ac:dyDescent="0.35">
      <c r="B13" s="141">
        <v>2</v>
      </c>
      <c r="C13" s="139" t="str">
        <f>+'C Alineac'!C17</f>
        <v>P.02.02.Cantidad de estudiantes de 15-20 años desarrollando un proyecto de innovación a partir del Programa Innovación Joven.</v>
      </c>
      <c r="D13" s="224">
        <f>+'E Programac'!T12</f>
        <v>46</v>
      </c>
      <c r="E13" s="216">
        <f>+'E Programac'!U12</f>
        <v>0</v>
      </c>
      <c r="F13" s="324">
        <f>+'E Programac'!V12</f>
        <v>7500000</v>
      </c>
      <c r="G13" s="260">
        <f>+'G. Cumplimiento'!AA13</f>
        <v>46</v>
      </c>
      <c r="H13" s="225">
        <f>+'G. Cumplimiento'!AB13</f>
        <v>0</v>
      </c>
      <c r="I13" s="326">
        <f>+'G. Cumplimiento'!AC13</f>
        <v>7500000</v>
      </c>
      <c r="J13" s="223">
        <f>G13/D13</f>
        <v>1</v>
      </c>
      <c r="K13" s="289">
        <f>+J16</f>
        <v>0.1</v>
      </c>
      <c r="L13" s="667" t="s">
        <v>298</v>
      </c>
      <c r="M13" s="667"/>
      <c r="N13" s="667"/>
      <c r="O13" s="667"/>
      <c r="P13" s="668"/>
    </row>
    <row r="14" spans="1:16" ht="25.5" customHeight="1" x14ac:dyDescent="0.35">
      <c r="B14" s="141">
        <v>3</v>
      </c>
      <c r="C14" s="139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D14" s="224">
        <f>+'E Programac'!T13</f>
        <v>58</v>
      </c>
      <c r="E14" s="216">
        <f>+'E Programac'!U13</f>
        <v>0</v>
      </c>
      <c r="F14" s="324">
        <f>+'E Programac'!V13</f>
        <v>16000000</v>
      </c>
      <c r="G14" s="260">
        <f>+'G. Cumplimiento'!AA14</f>
        <v>82</v>
      </c>
      <c r="H14" s="225">
        <f>+'G. Cumplimiento'!AB14</f>
        <v>0</v>
      </c>
      <c r="I14" s="326">
        <f>+'G. Cumplimiento'!AC14</f>
        <v>16000000</v>
      </c>
      <c r="J14" s="223">
        <f>G14/D14</f>
        <v>1.4137931034482758</v>
      </c>
      <c r="K14" s="289">
        <f>+J16</f>
        <v>0.1</v>
      </c>
      <c r="L14" s="667" t="s">
        <v>299</v>
      </c>
      <c r="M14" s="667"/>
      <c r="N14" s="667"/>
      <c r="O14" s="667"/>
      <c r="P14" s="668"/>
    </row>
    <row r="15" spans="1:16" ht="25.5" hidden="1" customHeight="1" x14ac:dyDescent="0.35">
      <c r="B15" s="141">
        <v>4</v>
      </c>
      <c r="C15" s="139">
        <f>+'C Alineac'!C19</f>
        <v>0</v>
      </c>
      <c r="D15" s="224">
        <f>+'E Programac'!T14</f>
        <v>0</v>
      </c>
      <c r="E15" s="216">
        <f>+'E Programac'!U14</f>
        <v>0</v>
      </c>
      <c r="F15" s="324">
        <f>+'E Programac'!V14</f>
        <v>0</v>
      </c>
      <c r="G15" s="260">
        <f>+'G. Cumplimiento'!AA15</f>
        <v>0</v>
      </c>
      <c r="H15" s="216">
        <f>+'G. Cumplimiento'!AB15</f>
        <v>0</v>
      </c>
      <c r="I15" s="324">
        <f>+'G. Cumplimiento'!AC15</f>
        <v>0</v>
      </c>
      <c r="J15" s="223">
        <v>0.1</v>
      </c>
      <c r="K15" s="289">
        <f>+J17</f>
        <v>0</v>
      </c>
      <c r="L15" s="614" t="s">
        <v>299</v>
      </c>
      <c r="M15" s="614"/>
      <c r="N15" s="614"/>
      <c r="O15" s="614"/>
      <c r="P15" s="615"/>
    </row>
    <row r="16" spans="1:16" ht="25.5" hidden="1" customHeight="1" thickBot="1" x14ac:dyDescent="0.4">
      <c r="B16" s="142">
        <v>5</v>
      </c>
      <c r="C16" s="143">
        <f>+'C Alineac'!C20</f>
        <v>0</v>
      </c>
      <c r="D16" s="224">
        <f>+'E Programac'!T15</f>
        <v>0</v>
      </c>
      <c r="E16" s="216">
        <f>+'E Programac'!U15</f>
        <v>0</v>
      </c>
      <c r="F16" s="324">
        <f>+'E Programac'!V15</f>
        <v>0</v>
      </c>
      <c r="G16" s="260">
        <f>+'G. Cumplimiento'!AA16</f>
        <v>0</v>
      </c>
      <c r="H16" s="216">
        <f>+'G. Cumplimiento'!AB16</f>
        <v>0</v>
      </c>
      <c r="I16" s="324">
        <f>+'G. Cumplimiento'!AC16</f>
        <v>0</v>
      </c>
      <c r="J16" s="223">
        <v>0.1</v>
      </c>
      <c r="K16" s="289">
        <f>+J16</f>
        <v>0.1</v>
      </c>
      <c r="L16" s="614"/>
      <c r="M16" s="614"/>
      <c r="N16" s="614"/>
      <c r="O16" s="614"/>
      <c r="P16" s="615"/>
    </row>
    <row r="17" spans="2:25" ht="29.25" customHeight="1" thickBot="1" x14ac:dyDescent="0.4">
      <c r="B17" s="137" t="s">
        <v>5</v>
      </c>
      <c r="C17" s="94"/>
      <c r="D17" s="94"/>
      <c r="E17" s="94"/>
      <c r="F17" s="325">
        <f>SUM(F12:F16)</f>
        <v>28500000</v>
      </c>
      <c r="G17" s="94"/>
      <c r="H17" s="94"/>
      <c r="I17" s="327">
        <f>SUM(I12:I16)</f>
        <v>28500000</v>
      </c>
      <c r="J17" s="94"/>
      <c r="K17" s="94"/>
      <c r="L17" s="94"/>
      <c r="M17" s="94"/>
      <c r="N17" s="94"/>
      <c r="O17" s="94"/>
      <c r="P17" s="138"/>
    </row>
    <row r="18" spans="2:25" ht="14.6" thickBot="1" x14ac:dyDescent="0.4"/>
    <row r="19" spans="2:25" ht="16.5" customHeight="1" thickTop="1" thickBot="1" x14ac:dyDescent="0.4">
      <c r="B19" s="602" t="str">
        <f>+'B Informac'!F29</f>
        <v>INSTRUCCIONES: Asegurese de tener a mano el Anexo 1. "Instructivo de la HIPNCTI" antes de llenar las celdas con fondo verde claro.</v>
      </c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4"/>
    </row>
    <row r="20" spans="2:25" ht="14.6" thickTop="1" x14ac:dyDescent="0.35"/>
    <row r="23" spans="2:25" ht="14.6" thickBot="1" x14ac:dyDescent="0.4"/>
    <row r="24" spans="2:25" ht="18" thickBot="1" x14ac:dyDescent="0.4">
      <c r="C24" s="244" t="s">
        <v>102</v>
      </c>
      <c r="D24" s="174" t="s">
        <v>104</v>
      </c>
    </row>
    <row r="25" spans="2:25" ht="35.6" thickBot="1" x14ac:dyDescent="0.4">
      <c r="C25" s="245" t="s">
        <v>107</v>
      </c>
      <c r="D25" s="175" t="s">
        <v>105</v>
      </c>
    </row>
    <row r="26" spans="2:25" ht="18" thickBot="1" x14ac:dyDescent="0.4">
      <c r="C26" s="246" t="s">
        <v>103</v>
      </c>
      <c r="D26" s="175" t="s">
        <v>106</v>
      </c>
    </row>
    <row r="32" spans="2:25" ht="17.600000000000001" x14ac:dyDescent="0.4">
      <c r="G32" s="366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8"/>
    </row>
  </sheetData>
  <mergeCells count="25">
    <mergeCell ref="D2:P2"/>
    <mergeCell ref="D3:P3"/>
    <mergeCell ref="D4:P4"/>
    <mergeCell ref="D5:P5"/>
    <mergeCell ref="B9:B11"/>
    <mergeCell ref="C9:C11"/>
    <mergeCell ref="D7:P7"/>
    <mergeCell ref="J9:J11"/>
    <mergeCell ref="K9:K11"/>
    <mergeCell ref="G32:Y32"/>
    <mergeCell ref="B19:P19"/>
    <mergeCell ref="L9:P11"/>
    <mergeCell ref="L12:P12"/>
    <mergeCell ref="L13:P13"/>
    <mergeCell ref="L14:P14"/>
    <mergeCell ref="L15:P15"/>
    <mergeCell ref="L16:P16"/>
    <mergeCell ref="D10:D11"/>
    <mergeCell ref="E10:E11"/>
    <mergeCell ref="F10:F11"/>
    <mergeCell ref="D9:F9"/>
    <mergeCell ref="G10:G11"/>
    <mergeCell ref="H10:H11"/>
    <mergeCell ref="I10:I11"/>
    <mergeCell ref="G9:I9"/>
  </mergeCells>
  <conditionalFormatting sqref="K12 K15:K16">
    <cfRule type="iconSet" priority="4">
      <iconSet showValue="0">
        <cfvo type="percent" val="0"/>
        <cfvo type="percent" val="50"/>
        <cfvo type="percent" val="80"/>
      </iconSet>
    </cfRule>
  </conditionalFormatting>
  <conditionalFormatting sqref="K13">
    <cfRule type="iconSet" priority="2">
      <iconSet showValue="0">
        <cfvo type="percent" val="0"/>
        <cfvo type="percent" val="50"/>
        <cfvo type="percent" val="80"/>
      </iconSet>
    </cfRule>
  </conditionalFormatting>
  <conditionalFormatting sqref="K14">
    <cfRule type="iconSet" priority="1">
      <iconSet showValue="0">
        <cfvo type="percent" val="0"/>
        <cfvo type="percent" val="50"/>
        <cfvo type="percent" val="80"/>
      </iconSet>
    </cfRule>
  </conditionalFormatting>
  <printOptions horizontalCentered="1" verticalCentered="1"/>
  <pageMargins left="0.98055118110236239" right="0.98055118110236239" top="0.98055118110236239" bottom="0.98055118110236239" header="0.31" footer="0.31"/>
  <pageSetup scale="34" fitToWidth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AU19"/>
  <sheetViews>
    <sheetView zoomScale="85" zoomScaleNormal="85" zoomScalePageLayoutView="85" workbookViewId="0">
      <selection activeCell="AW17" sqref="AW17"/>
    </sheetView>
  </sheetViews>
  <sheetFormatPr baseColWidth="10" defaultColWidth="10.765625" defaultRowHeight="14.15" x14ac:dyDescent="0.35"/>
  <cols>
    <col min="1" max="1" width="5.69140625" style="85" customWidth="1"/>
    <col min="2" max="2" width="10.765625" style="85"/>
    <col min="3" max="3" width="30.69140625" style="85" customWidth="1"/>
    <col min="4" max="7" width="10.4609375" style="85" customWidth="1"/>
    <col min="8" max="9" width="18.4609375" style="85" customWidth="1"/>
    <col min="10" max="10" width="24.3046875" style="85" customWidth="1"/>
    <col min="11" max="11" width="22" style="85" customWidth="1"/>
    <col min="12" max="12" width="24.3046875" style="85" customWidth="1"/>
    <col min="13" max="13" width="22.765625" style="85" customWidth="1"/>
    <col min="14" max="14" width="21.765625" style="85" customWidth="1"/>
    <col min="15" max="16" width="10.3046875" style="85" customWidth="1"/>
    <col min="17" max="18" width="9" style="85" customWidth="1"/>
    <col min="19" max="20" width="18.4609375" style="85" customWidth="1"/>
    <col min="21" max="24" width="20.15234375" style="85" customWidth="1"/>
    <col min="25" max="25" width="23.69140625" style="85" customWidth="1"/>
    <col min="26" max="26" width="7.69140625" style="85" customWidth="1"/>
    <col min="27" max="27" width="9.69140625" style="85" customWidth="1"/>
    <col min="28" max="29" width="8.15234375" style="85" customWidth="1"/>
    <col min="30" max="30" width="17.4609375" style="85" customWidth="1"/>
    <col min="31" max="31" width="18.3046875" style="85" customWidth="1"/>
    <col min="32" max="32" width="22.765625" style="85" customWidth="1"/>
    <col min="33" max="33" width="17.4609375" style="85" customWidth="1"/>
    <col min="34" max="36" width="22.765625" style="85" customWidth="1"/>
    <col min="37" max="40" width="9" style="85" customWidth="1"/>
    <col min="41" max="42" width="17.3046875" style="85" customWidth="1"/>
    <col min="43" max="47" width="22.4609375" style="85" customWidth="1"/>
    <col min="48" max="16384" width="10.765625" style="85"/>
  </cols>
  <sheetData>
    <row r="1" spans="1:47" s="81" customFormat="1" x14ac:dyDescent="0.3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47" s="81" customFormat="1" ht="18.75" customHeight="1" x14ac:dyDescent="0.35">
      <c r="A2" s="83"/>
      <c r="D2" s="531" t="s">
        <v>71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532"/>
    </row>
    <row r="3" spans="1:47" s="81" customFormat="1" ht="18.75" customHeight="1" x14ac:dyDescent="0.35">
      <c r="A3" s="83"/>
      <c r="D3" s="531" t="s">
        <v>80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532"/>
    </row>
    <row r="4" spans="1:47" s="81" customFormat="1" ht="18.75" customHeight="1" x14ac:dyDescent="0.35">
      <c r="A4" s="83"/>
      <c r="D4" s="531" t="s">
        <v>85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532"/>
    </row>
    <row r="5" spans="1:47" s="81" customFormat="1" ht="17.600000000000001" x14ac:dyDescent="0.35">
      <c r="A5" s="83"/>
      <c r="D5" s="652" t="s">
        <v>92</v>
      </c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3"/>
      <c r="AJ5" s="653"/>
      <c r="AK5" s="653"/>
      <c r="AL5" s="653"/>
      <c r="AM5" s="653"/>
      <c r="AN5" s="653"/>
      <c r="AO5" s="653"/>
      <c r="AP5" s="653"/>
      <c r="AQ5" s="653"/>
      <c r="AR5" s="653"/>
      <c r="AS5" s="653"/>
      <c r="AT5" s="653"/>
      <c r="AU5" s="654"/>
    </row>
    <row r="6" spans="1:47" s="81" customFormat="1" x14ac:dyDescent="0.35">
      <c r="A6" s="83"/>
    </row>
    <row r="7" spans="1:47" s="81" customFormat="1" ht="17.600000000000001" x14ac:dyDescent="0.4">
      <c r="A7" s="83"/>
      <c r="D7" s="366" t="s">
        <v>101</v>
      </c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8"/>
    </row>
    <row r="8" spans="1:47" ht="16.5" customHeight="1" thickBot="1" x14ac:dyDescent="0.4"/>
    <row r="9" spans="1:47" ht="32.799999999999997" customHeight="1" x14ac:dyDescent="0.35">
      <c r="B9" s="643" t="s">
        <v>4</v>
      </c>
      <c r="C9" s="646" t="s">
        <v>110</v>
      </c>
      <c r="D9" s="649" t="s">
        <v>81</v>
      </c>
      <c r="E9" s="650"/>
      <c r="F9" s="650"/>
      <c r="G9" s="651"/>
      <c r="H9" s="633" t="s">
        <v>98</v>
      </c>
      <c r="I9" s="634"/>
      <c r="J9" s="641" t="s">
        <v>196</v>
      </c>
      <c r="K9" s="635"/>
      <c r="L9" s="635"/>
      <c r="M9" s="635"/>
      <c r="N9" s="636"/>
      <c r="O9" s="662" t="s">
        <v>82</v>
      </c>
      <c r="P9" s="663"/>
      <c r="Q9" s="663"/>
      <c r="R9" s="664"/>
      <c r="S9" s="633" t="s">
        <v>98</v>
      </c>
      <c r="T9" s="634"/>
      <c r="U9" s="641" t="s">
        <v>197</v>
      </c>
      <c r="V9" s="635"/>
      <c r="W9" s="635"/>
      <c r="X9" s="635"/>
      <c r="Y9" s="636"/>
      <c r="Z9" s="662" t="s">
        <v>83</v>
      </c>
      <c r="AA9" s="663"/>
      <c r="AB9" s="663"/>
      <c r="AC9" s="664"/>
      <c r="AD9" s="633" t="s">
        <v>98</v>
      </c>
      <c r="AE9" s="634"/>
      <c r="AF9" s="635" t="s">
        <v>198</v>
      </c>
      <c r="AG9" s="635"/>
      <c r="AH9" s="635"/>
      <c r="AI9" s="635"/>
      <c r="AJ9" s="636"/>
      <c r="AK9" s="662" t="s">
        <v>84</v>
      </c>
      <c r="AL9" s="663"/>
      <c r="AM9" s="663"/>
      <c r="AN9" s="664"/>
      <c r="AO9" s="633" t="s">
        <v>98</v>
      </c>
      <c r="AP9" s="634"/>
      <c r="AQ9" s="635" t="s">
        <v>199</v>
      </c>
      <c r="AR9" s="635"/>
      <c r="AS9" s="635"/>
      <c r="AT9" s="635"/>
      <c r="AU9" s="636"/>
    </row>
    <row r="10" spans="1:47" ht="13.3" customHeight="1" x14ac:dyDescent="0.35">
      <c r="B10" s="644"/>
      <c r="C10" s="647"/>
      <c r="D10" s="627" t="s">
        <v>96</v>
      </c>
      <c r="E10" s="628"/>
      <c r="F10" s="631" t="s">
        <v>97</v>
      </c>
      <c r="G10" s="628"/>
      <c r="H10" s="658" t="s">
        <v>96</v>
      </c>
      <c r="I10" s="639" t="s">
        <v>97</v>
      </c>
      <c r="J10" s="642"/>
      <c r="K10" s="637"/>
      <c r="L10" s="637"/>
      <c r="M10" s="637"/>
      <c r="N10" s="638"/>
      <c r="O10" s="627" t="s">
        <v>96</v>
      </c>
      <c r="P10" s="628"/>
      <c r="Q10" s="631" t="s">
        <v>97</v>
      </c>
      <c r="R10" s="628"/>
      <c r="S10" s="658" t="s">
        <v>96</v>
      </c>
      <c r="T10" s="639" t="s">
        <v>97</v>
      </c>
      <c r="U10" s="642"/>
      <c r="V10" s="637"/>
      <c r="W10" s="637"/>
      <c r="X10" s="637"/>
      <c r="Y10" s="638"/>
      <c r="Z10" s="660" t="s">
        <v>96</v>
      </c>
      <c r="AA10" s="661"/>
      <c r="AB10" s="631" t="s">
        <v>97</v>
      </c>
      <c r="AC10" s="628"/>
      <c r="AD10" s="658" t="s">
        <v>96</v>
      </c>
      <c r="AE10" s="639" t="s">
        <v>97</v>
      </c>
      <c r="AF10" s="637"/>
      <c r="AG10" s="637"/>
      <c r="AH10" s="637"/>
      <c r="AI10" s="637"/>
      <c r="AJ10" s="638"/>
      <c r="AK10" s="627" t="s">
        <v>96</v>
      </c>
      <c r="AL10" s="628"/>
      <c r="AM10" s="631" t="s">
        <v>97</v>
      </c>
      <c r="AN10" s="628"/>
      <c r="AO10" s="658" t="s">
        <v>96</v>
      </c>
      <c r="AP10" s="639" t="s">
        <v>97</v>
      </c>
      <c r="AQ10" s="637"/>
      <c r="AR10" s="637"/>
      <c r="AS10" s="637"/>
      <c r="AT10" s="637"/>
      <c r="AU10" s="638"/>
    </row>
    <row r="11" spans="1:47" ht="32.25" customHeight="1" thickBot="1" x14ac:dyDescent="0.4">
      <c r="B11" s="645"/>
      <c r="C11" s="648"/>
      <c r="D11" s="629"/>
      <c r="E11" s="630"/>
      <c r="F11" s="632"/>
      <c r="G11" s="630"/>
      <c r="H11" s="659"/>
      <c r="I11" s="640"/>
      <c r="J11" s="199" t="s">
        <v>191</v>
      </c>
      <c r="K11" s="200" t="s">
        <v>192</v>
      </c>
      <c r="L11" s="200" t="s">
        <v>193</v>
      </c>
      <c r="M11" s="200" t="s">
        <v>194</v>
      </c>
      <c r="N11" s="201" t="s">
        <v>195</v>
      </c>
      <c r="O11" s="629"/>
      <c r="P11" s="630"/>
      <c r="Q11" s="632"/>
      <c r="R11" s="630"/>
      <c r="S11" s="659"/>
      <c r="T11" s="640"/>
      <c r="U11" s="199" t="s">
        <v>191</v>
      </c>
      <c r="V11" s="200" t="s">
        <v>192</v>
      </c>
      <c r="W11" s="200" t="s">
        <v>193</v>
      </c>
      <c r="X11" s="200" t="s">
        <v>194</v>
      </c>
      <c r="Y11" s="201" t="s">
        <v>195</v>
      </c>
      <c r="Z11" s="629"/>
      <c r="AA11" s="630"/>
      <c r="AB11" s="632"/>
      <c r="AC11" s="630"/>
      <c r="AD11" s="659"/>
      <c r="AE11" s="640"/>
      <c r="AF11" s="199" t="s">
        <v>191</v>
      </c>
      <c r="AG11" s="200" t="s">
        <v>192</v>
      </c>
      <c r="AH11" s="200" t="s">
        <v>193</v>
      </c>
      <c r="AI11" s="200" t="s">
        <v>194</v>
      </c>
      <c r="AJ11" s="201" t="s">
        <v>195</v>
      </c>
      <c r="AK11" s="629"/>
      <c r="AL11" s="630"/>
      <c r="AM11" s="632"/>
      <c r="AN11" s="630"/>
      <c r="AO11" s="659"/>
      <c r="AP11" s="640"/>
      <c r="AQ11" s="199" t="s">
        <v>191</v>
      </c>
      <c r="AR11" s="200" t="s">
        <v>192</v>
      </c>
      <c r="AS11" s="200" t="s">
        <v>193</v>
      </c>
      <c r="AT11" s="200" t="s">
        <v>194</v>
      </c>
      <c r="AU11" s="201" t="s">
        <v>195</v>
      </c>
    </row>
    <row r="12" spans="1:47" ht="25.5" customHeight="1" x14ac:dyDescent="0.35">
      <c r="B12" s="194">
        <v>1</v>
      </c>
      <c r="C12" s="195" t="str">
        <f>+'C Alineac'!C16</f>
        <v>P.02.01. Cantidad de Pequeñas y medianas empresas (PYME) capacitadas y/o asesoradas en el Programa Innovación PYME, desarrollando proyectos de innovación.</v>
      </c>
      <c r="D12" s="211">
        <f>+'E Programac'!L11</f>
        <v>68</v>
      </c>
      <c r="E12" s="212">
        <f>+'E Programac'!M11</f>
        <v>0</v>
      </c>
      <c r="F12" s="213">
        <f>+'G. Cumplimiento'!I12</f>
        <v>68</v>
      </c>
      <c r="G12" s="212">
        <f>+'G. Cumplimiento'!J12</f>
        <v>1</v>
      </c>
      <c r="H12" s="214">
        <f>+'E Programac'!N11</f>
        <v>12300000</v>
      </c>
      <c r="I12" s="287">
        <f>+'G. Cumplimiento'!K12</f>
        <v>12300000</v>
      </c>
      <c r="J12" s="196"/>
      <c r="K12" s="197"/>
      <c r="L12" s="197"/>
      <c r="M12" s="197"/>
      <c r="N12" s="198"/>
      <c r="O12" s="228">
        <f>+'E Programac'!P11</f>
        <v>81</v>
      </c>
      <c r="P12" s="212">
        <f>+'E Programac'!Q11</f>
        <v>0</v>
      </c>
      <c r="Q12" s="213">
        <f>+'G. Cumplimiento'!R12</f>
        <v>81</v>
      </c>
      <c r="R12" s="212">
        <f>+'G. Cumplimiento'!S12</f>
        <v>0</v>
      </c>
      <c r="S12" s="229">
        <f>+'E Programac'!R11</f>
        <v>4870000</v>
      </c>
      <c r="T12" s="288">
        <f>+'G. Cumplimiento'!T12</f>
        <v>11500000</v>
      </c>
      <c r="U12" s="196"/>
      <c r="V12" s="197"/>
      <c r="W12" s="197"/>
      <c r="X12" s="197"/>
      <c r="Y12" s="198"/>
      <c r="Z12" s="234">
        <f>+'E Programac'!T11</f>
        <v>90</v>
      </c>
      <c r="AA12" s="212">
        <f>+'E Programac'!U11</f>
        <v>0</v>
      </c>
      <c r="AB12" s="234">
        <f>+'G. Cumplimiento'!AA12</f>
        <v>90</v>
      </c>
      <c r="AC12" s="212">
        <f>+'G. Cumplimiento'!AB12</f>
        <v>0</v>
      </c>
      <c r="AD12" s="229">
        <f>+'E Programac'!V11</f>
        <v>5000000</v>
      </c>
      <c r="AE12" s="229">
        <f>+'G. Cumplimiento'!AC12</f>
        <v>5000000</v>
      </c>
      <c r="AF12" s="197"/>
      <c r="AG12" s="197"/>
      <c r="AH12" s="197"/>
      <c r="AI12" s="197"/>
      <c r="AJ12" s="198"/>
      <c r="AK12" s="234">
        <f>+'E Programac'!X11</f>
        <v>98</v>
      </c>
      <c r="AL12" s="212">
        <f>+'E Programac'!Y11</f>
        <v>0</v>
      </c>
      <c r="AM12" s="284">
        <f>+'G. Cumplimiento'!AJ12</f>
        <v>0</v>
      </c>
      <c r="AN12" s="213">
        <f>+'G. Cumplimiento'!AK12</f>
        <v>0</v>
      </c>
      <c r="AO12" s="235">
        <f>+'E Programac'!Z11</f>
        <v>12000000</v>
      </c>
      <c r="AP12" s="235">
        <f>+'G. Cumplimiento'!AL12</f>
        <v>0</v>
      </c>
      <c r="AQ12" s="197"/>
      <c r="AR12" s="197"/>
      <c r="AS12" s="197"/>
      <c r="AT12" s="197"/>
      <c r="AU12" s="198"/>
    </row>
    <row r="13" spans="1:47" ht="25.5" customHeight="1" x14ac:dyDescent="0.35">
      <c r="B13" s="141">
        <v>2</v>
      </c>
      <c r="C13" s="170" t="str">
        <f>+'C Alineac'!C17</f>
        <v>P.02.02.Cantidad de estudiantes de 15-20 años desarrollando un proyecto de innovación a partir del Programa Innovación Joven.</v>
      </c>
      <c r="D13" s="215">
        <f>+'E Programac'!L12</f>
        <v>20</v>
      </c>
      <c r="E13" s="216">
        <f>+'E Programac'!M12</f>
        <v>0</v>
      </c>
      <c r="F13" s="213">
        <f>+'G. Cumplimiento'!F13</f>
        <v>20</v>
      </c>
      <c r="G13" s="212">
        <f>+'G. Cumplimiento'!G13</f>
        <v>0</v>
      </c>
      <c r="H13" s="218">
        <f>+'E Programac'!N12</f>
        <v>3850000</v>
      </c>
      <c r="I13" s="218">
        <f>+'G. Cumplimiento'!K13</f>
        <v>3850000</v>
      </c>
      <c r="J13" s="176"/>
      <c r="K13" s="87"/>
      <c r="L13" s="87"/>
      <c r="M13" s="87"/>
      <c r="N13" s="88"/>
      <c r="O13" s="230">
        <f>+'E Programac'!P12</f>
        <v>35</v>
      </c>
      <c r="P13" s="216">
        <f>+'E Programac'!Q12</f>
        <v>0</v>
      </c>
      <c r="Q13" s="217">
        <f>+'G. Cumplimiento'!R13</f>
        <v>35</v>
      </c>
      <c r="R13" s="216">
        <f>+'G. Cumplimiento'!S13</f>
        <v>0</v>
      </c>
      <c r="S13" s="231">
        <f>+'E Programac'!R12</f>
        <v>15270000</v>
      </c>
      <c r="T13" s="231">
        <f>+'G. Cumplimiento'!T13</f>
        <v>8000000</v>
      </c>
      <c r="U13" s="176"/>
      <c r="V13" s="87"/>
      <c r="W13" s="87"/>
      <c r="X13" s="87"/>
      <c r="Y13" s="88"/>
      <c r="Z13" s="217">
        <f>+'E Programac'!T12</f>
        <v>46</v>
      </c>
      <c r="AA13" s="216">
        <f>+'E Programac'!U12</f>
        <v>0</v>
      </c>
      <c r="AB13" s="217">
        <f>+'G. Cumplimiento'!AA13</f>
        <v>46</v>
      </c>
      <c r="AC13" s="216">
        <f>+'G. Cumplimiento'!AB13</f>
        <v>0</v>
      </c>
      <c r="AD13" s="231">
        <f>+'E Programac'!V12</f>
        <v>7500000</v>
      </c>
      <c r="AE13" s="231">
        <f>+'G. Cumplimiento'!AC13</f>
        <v>7500000</v>
      </c>
      <c r="AF13" s="87"/>
      <c r="AG13" s="87"/>
      <c r="AH13" s="87"/>
      <c r="AI13" s="87"/>
      <c r="AJ13" s="88"/>
      <c r="AK13" s="217">
        <f>+'E Programac'!X12</f>
        <v>55</v>
      </c>
      <c r="AL13" s="216">
        <f>+'E Programac'!Y12</f>
        <v>0</v>
      </c>
      <c r="AM13" s="217">
        <f>+'G. Cumplimiento'!AJ13</f>
        <v>0</v>
      </c>
      <c r="AN13" s="217">
        <f>+'G. Cumplimiento'!AK13</f>
        <v>0</v>
      </c>
      <c r="AO13" s="236">
        <f>+'E Programac'!Z12</f>
        <v>7500000</v>
      </c>
      <c r="AP13" s="236">
        <f>+'G. Cumplimiento'!AL13</f>
        <v>0</v>
      </c>
      <c r="AQ13" s="87"/>
      <c r="AR13" s="87"/>
      <c r="AS13" s="87"/>
      <c r="AT13" s="87"/>
      <c r="AU13" s="88"/>
    </row>
    <row r="14" spans="1:47" ht="25.5" customHeight="1" x14ac:dyDescent="0.35">
      <c r="B14" s="141">
        <v>3</v>
      </c>
      <c r="C14" s="170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D14" s="215">
        <f>+'E Programac'!L13</f>
        <v>25</v>
      </c>
      <c r="E14" s="216">
        <f>+'E Programac'!M13</f>
        <v>0</v>
      </c>
      <c r="F14" s="213">
        <f>+'G. Cumplimiento'!F14</f>
        <v>25</v>
      </c>
      <c r="G14" s="212">
        <f>+'G. Cumplimiento'!G14</f>
        <v>0</v>
      </c>
      <c r="H14" s="218">
        <f>+'E Programac'!N13</f>
        <v>11500000</v>
      </c>
      <c r="I14" s="218">
        <f>+'G. Cumplimiento'!K14</f>
        <v>11500000</v>
      </c>
      <c r="J14" s="176"/>
      <c r="K14" s="87"/>
      <c r="L14" s="87"/>
      <c r="M14" s="87"/>
      <c r="N14" s="88"/>
      <c r="O14" s="230">
        <f>+'E Programac'!P13</f>
        <v>44</v>
      </c>
      <c r="P14" s="216">
        <f>+'E Programac'!Q13</f>
        <v>0</v>
      </c>
      <c r="Q14" s="217">
        <f>+'G. Cumplimiento'!R14</f>
        <v>44</v>
      </c>
      <c r="R14" s="216">
        <f>+'G. Cumplimiento'!S14</f>
        <v>0</v>
      </c>
      <c r="S14" s="231">
        <f>+'E Programac'!R13</f>
        <v>14970000</v>
      </c>
      <c r="T14" s="231">
        <f>+'G. Cumplimiento'!T14</f>
        <v>14000000</v>
      </c>
      <c r="U14" s="176"/>
      <c r="V14" s="87"/>
      <c r="W14" s="87"/>
      <c r="X14" s="87"/>
      <c r="Y14" s="88"/>
      <c r="Z14" s="217">
        <f>+'E Programac'!T13</f>
        <v>58</v>
      </c>
      <c r="AA14" s="216">
        <f>+'E Programac'!U13</f>
        <v>0</v>
      </c>
      <c r="AB14" s="217">
        <f>+'G. Cumplimiento'!AA14</f>
        <v>82</v>
      </c>
      <c r="AC14" s="216">
        <f>+'G. Cumplimiento'!AB14</f>
        <v>0</v>
      </c>
      <c r="AD14" s="231">
        <f>+'E Programac'!V13</f>
        <v>16000000</v>
      </c>
      <c r="AE14" s="231">
        <f>+'G. Cumplimiento'!AC14</f>
        <v>16000000</v>
      </c>
      <c r="AF14" s="87"/>
      <c r="AG14" s="87"/>
      <c r="AH14" s="87"/>
      <c r="AI14" s="87"/>
      <c r="AJ14" s="88"/>
      <c r="AK14" s="217">
        <f>+'E Programac'!X13</f>
        <v>68</v>
      </c>
      <c r="AL14" s="216">
        <f>+'E Programac'!Y13</f>
        <v>0</v>
      </c>
      <c r="AM14" s="217">
        <f>+'G. Cumplimiento'!AJ14</f>
        <v>0</v>
      </c>
      <c r="AN14" s="217">
        <f>+'G. Cumplimiento'!AK14</f>
        <v>0</v>
      </c>
      <c r="AO14" s="236">
        <f>+'E Programac'!Z13</f>
        <v>15000000</v>
      </c>
      <c r="AP14" s="236">
        <f>+'G. Cumplimiento'!AL14</f>
        <v>0</v>
      </c>
      <c r="AQ14" s="87"/>
      <c r="AR14" s="87"/>
      <c r="AS14" s="87"/>
      <c r="AT14" s="87"/>
      <c r="AU14" s="88"/>
    </row>
    <row r="15" spans="1:47" ht="25.5" customHeight="1" x14ac:dyDescent="0.35">
      <c r="B15" s="141">
        <v>4</v>
      </c>
      <c r="C15" s="170">
        <f>+'C Alineac'!C19</f>
        <v>0</v>
      </c>
      <c r="D15" s="215">
        <f>+'E Programac'!L14</f>
        <v>0</v>
      </c>
      <c r="E15" s="216">
        <f>+'E Programac'!M14</f>
        <v>0</v>
      </c>
      <c r="F15" s="213">
        <f>+'G. Cumplimiento'!F15</f>
        <v>0</v>
      </c>
      <c r="G15" s="212">
        <f>+'G. Cumplimiento'!G15</f>
        <v>0</v>
      </c>
      <c r="H15" s="218">
        <f>+'E Programac'!N14</f>
        <v>0</v>
      </c>
      <c r="I15" s="218">
        <f>+'G. Cumplimiento'!K15</f>
        <v>0</v>
      </c>
      <c r="J15" s="176"/>
      <c r="K15" s="87"/>
      <c r="L15" s="87"/>
      <c r="M15" s="87"/>
      <c r="N15" s="88"/>
      <c r="O15" s="230">
        <f>+'E Programac'!P14</f>
        <v>0</v>
      </c>
      <c r="P15" s="216">
        <f>+'E Programac'!Q14</f>
        <v>0</v>
      </c>
      <c r="Q15" s="217">
        <f>+'G. Cumplimiento'!R15</f>
        <v>0</v>
      </c>
      <c r="R15" s="216">
        <f>+'G. Cumplimiento'!S15</f>
        <v>0</v>
      </c>
      <c r="S15" s="231">
        <f>+'E Programac'!R14</f>
        <v>0</v>
      </c>
      <c r="T15" s="231">
        <f>+'G. Cumplimiento'!T15</f>
        <v>0</v>
      </c>
      <c r="U15" s="176"/>
      <c r="V15" s="87"/>
      <c r="W15" s="87"/>
      <c r="X15" s="87"/>
      <c r="Y15" s="88"/>
      <c r="Z15" s="217">
        <f>+'E Programac'!T14</f>
        <v>0</v>
      </c>
      <c r="AA15" s="216">
        <f>+'E Programac'!U14</f>
        <v>0</v>
      </c>
      <c r="AB15" s="217">
        <f>+'G. Cumplimiento'!AA15</f>
        <v>0</v>
      </c>
      <c r="AC15" s="216">
        <f>+'G. Cumplimiento'!AB15</f>
        <v>0</v>
      </c>
      <c r="AD15" s="231">
        <f>+'E Programac'!V14</f>
        <v>0</v>
      </c>
      <c r="AE15" s="231">
        <f>+'G. Cumplimiento'!AC15</f>
        <v>0</v>
      </c>
      <c r="AF15" s="87"/>
      <c r="AG15" s="87"/>
      <c r="AH15" s="87"/>
      <c r="AI15" s="87"/>
      <c r="AJ15" s="88"/>
      <c r="AK15" s="217">
        <f>+'E Programac'!X14</f>
        <v>0</v>
      </c>
      <c r="AL15" s="216">
        <f>+'E Programac'!Y14</f>
        <v>0</v>
      </c>
      <c r="AM15" s="217">
        <f>+'G. Cumplimiento'!AJ15</f>
        <v>0</v>
      </c>
      <c r="AN15" s="217">
        <f>+'G. Cumplimiento'!AK15</f>
        <v>0</v>
      </c>
      <c r="AO15" s="236">
        <f>+'E Programac'!Z14</f>
        <v>0</v>
      </c>
      <c r="AP15" s="236">
        <f>+'G. Cumplimiento'!AL15</f>
        <v>0</v>
      </c>
      <c r="AQ15" s="87"/>
      <c r="AR15" s="87"/>
      <c r="AS15" s="87"/>
      <c r="AT15" s="87"/>
      <c r="AU15" s="88"/>
    </row>
    <row r="16" spans="1:47" ht="25.5" customHeight="1" thickBot="1" x14ac:dyDescent="0.4">
      <c r="B16" s="142">
        <v>5</v>
      </c>
      <c r="C16" s="178">
        <f>+'C Alineac'!C20</f>
        <v>0</v>
      </c>
      <c r="D16" s="219">
        <f>+'E Programac'!L15</f>
        <v>0</v>
      </c>
      <c r="E16" s="220">
        <f>+'E Programac'!M15</f>
        <v>0</v>
      </c>
      <c r="F16" s="285">
        <f>+'G. Cumplimiento'!F16</f>
        <v>0</v>
      </c>
      <c r="G16" s="286">
        <f>+'G. Cumplimiento'!G16</f>
        <v>0</v>
      </c>
      <c r="H16" s="222">
        <f>+'E Programac'!N15</f>
        <v>0</v>
      </c>
      <c r="I16" s="222">
        <f>+'G. Cumplimiento'!K16</f>
        <v>0</v>
      </c>
      <c r="J16" s="177"/>
      <c r="K16" s="144"/>
      <c r="L16" s="144"/>
      <c r="M16" s="144"/>
      <c r="N16" s="145"/>
      <c r="O16" s="232">
        <f>+'E Programac'!P15</f>
        <v>0</v>
      </c>
      <c r="P16" s="220">
        <f>+'E Programac'!Q15</f>
        <v>0</v>
      </c>
      <c r="Q16" s="221">
        <f>+'G. Cumplimiento'!R16</f>
        <v>0</v>
      </c>
      <c r="R16" s="220">
        <f>+'G. Cumplimiento'!S16</f>
        <v>0</v>
      </c>
      <c r="S16" s="233">
        <f>+'E Programac'!R15</f>
        <v>0</v>
      </c>
      <c r="T16" s="233">
        <f>+'G. Cumplimiento'!T16</f>
        <v>0</v>
      </c>
      <c r="U16" s="177"/>
      <c r="V16" s="144"/>
      <c r="W16" s="144"/>
      <c r="X16" s="144"/>
      <c r="Y16" s="145"/>
      <c r="Z16" s="221">
        <f>+'E Programac'!T15</f>
        <v>0</v>
      </c>
      <c r="AA16" s="220">
        <f>+'E Programac'!U15</f>
        <v>0</v>
      </c>
      <c r="AB16" s="221">
        <f>+'G. Cumplimiento'!AA16</f>
        <v>0</v>
      </c>
      <c r="AC16" s="220">
        <f>+'G. Cumplimiento'!AB16</f>
        <v>0</v>
      </c>
      <c r="AD16" s="233">
        <f>+'E Programac'!V15</f>
        <v>0</v>
      </c>
      <c r="AE16" s="233">
        <f>+'G. Cumplimiento'!AC16</f>
        <v>0</v>
      </c>
      <c r="AF16" s="144"/>
      <c r="AG16" s="144"/>
      <c r="AH16" s="144"/>
      <c r="AI16" s="144"/>
      <c r="AJ16" s="145"/>
      <c r="AK16" s="221">
        <f>+'E Programac'!X15</f>
        <v>0</v>
      </c>
      <c r="AL16" s="220">
        <f>+'E Programac'!Y15</f>
        <v>0</v>
      </c>
      <c r="AM16" s="221">
        <f>+'G. Cumplimiento'!AJ16</f>
        <v>0</v>
      </c>
      <c r="AN16" s="221">
        <f>+'G. Cumplimiento'!AK16</f>
        <v>0</v>
      </c>
      <c r="AO16" s="237">
        <f>+'E Programac'!Z15</f>
        <v>0</v>
      </c>
      <c r="AP16" s="237">
        <f>+'G. Cumplimiento'!AL16</f>
        <v>0</v>
      </c>
      <c r="AQ16" s="144"/>
      <c r="AR16" s="144"/>
      <c r="AS16" s="144"/>
      <c r="AT16" s="144"/>
      <c r="AU16" s="145"/>
    </row>
    <row r="17" spans="2:47" ht="29.25" customHeight="1" thickBot="1" x14ac:dyDescent="0.4">
      <c r="B17" s="137" t="s">
        <v>5</v>
      </c>
      <c r="C17" s="94"/>
      <c r="D17" s="94"/>
      <c r="E17" s="94"/>
      <c r="F17" s="94"/>
      <c r="G17" s="226"/>
      <c r="H17" s="227">
        <f>SUM(H12:H16)</f>
        <v>27650000</v>
      </c>
      <c r="I17" s="227">
        <f>SUM(I12:I16)</f>
        <v>27650000</v>
      </c>
      <c r="J17" s="94"/>
      <c r="K17" s="94"/>
      <c r="L17" s="94"/>
      <c r="M17" s="94"/>
      <c r="N17" s="94"/>
      <c r="O17" s="226"/>
      <c r="P17" s="226"/>
      <c r="Q17" s="226"/>
      <c r="R17" s="226"/>
      <c r="S17" s="227">
        <f>SUM(S12:S16)</f>
        <v>35110000</v>
      </c>
      <c r="T17" s="227">
        <f>SUM(T12:T16)</f>
        <v>33500000</v>
      </c>
      <c r="U17" s="94"/>
      <c r="V17" s="94"/>
      <c r="W17" s="94"/>
      <c r="X17" s="94"/>
      <c r="Y17" s="94"/>
      <c r="Z17" s="226"/>
      <c r="AA17" s="226"/>
      <c r="AB17" s="226"/>
      <c r="AC17" s="226"/>
      <c r="AD17" s="227">
        <f>SUM(AD12:AD16)</f>
        <v>28500000</v>
      </c>
      <c r="AE17" s="227">
        <f>SUM(AE12:AE16)</f>
        <v>28500000</v>
      </c>
      <c r="AF17" s="94"/>
      <c r="AG17" s="94"/>
      <c r="AH17" s="94"/>
      <c r="AI17" s="94"/>
      <c r="AJ17" s="94"/>
      <c r="AK17" s="94"/>
      <c r="AL17" s="94"/>
      <c r="AM17" s="94"/>
      <c r="AN17" s="94"/>
      <c r="AO17" s="238">
        <f>SUM(AO12:AO16)</f>
        <v>34500000</v>
      </c>
      <c r="AP17" s="238">
        <f>SUM(AP12:AP16)</f>
        <v>0</v>
      </c>
      <c r="AQ17" s="94"/>
      <c r="AR17" s="94"/>
      <c r="AS17" s="94"/>
      <c r="AT17" s="94"/>
      <c r="AU17" s="138"/>
    </row>
    <row r="18" spans="2:47" ht="14.6" thickBot="1" x14ac:dyDescent="0.4"/>
    <row r="19" spans="2:47" ht="16.5" customHeight="1" thickBot="1" x14ac:dyDescent="0.4">
      <c r="B19" s="655" t="str">
        <f>+'B Informac'!F29</f>
        <v>INSTRUCCIONES: Asegurese de tener a mano el Anexo 1. "Instructivo de la HIPNCTI" antes de llenar las celdas con fondo verde claro.</v>
      </c>
      <c r="C19" s="656"/>
      <c r="D19" s="656"/>
      <c r="E19" s="656"/>
      <c r="F19" s="656"/>
      <c r="G19" s="656"/>
      <c r="H19" s="656"/>
      <c r="I19" s="656"/>
      <c r="J19" s="656"/>
      <c r="K19" s="656"/>
      <c r="L19" s="656"/>
      <c r="M19" s="656"/>
      <c r="N19" s="656"/>
      <c r="O19" s="656"/>
      <c r="P19" s="656"/>
      <c r="Q19" s="656"/>
      <c r="R19" s="656"/>
      <c r="S19" s="656"/>
      <c r="T19" s="656"/>
      <c r="U19" s="656"/>
      <c r="V19" s="656"/>
      <c r="W19" s="656"/>
      <c r="X19" s="656"/>
      <c r="Y19" s="656"/>
      <c r="Z19" s="656"/>
      <c r="AA19" s="656"/>
      <c r="AB19" s="656"/>
      <c r="AC19" s="656"/>
      <c r="AD19" s="656"/>
      <c r="AE19" s="656"/>
      <c r="AF19" s="656"/>
      <c r="AG19" s="656"/>
      <c r="AH19" s="656"/>
      <c r="AI19" s="656"/>
      <c r="AJ19" s="656"/>
      <c r="AK19" s="656"/>
      <c r="AL19" s="656"/>
      <c r="AM19" s="656"/>
      <c r="AN19" s="656"/>
      <c r="AO19" s="656"/>
      <c r="AP19" s="656"/>
      <c r="AQ19" s="656"/>
      <c r="AR19" s="656"/>
      <c r="AS19" s="656"/>
      <c r="AT19" s="656"/>
      <c r="AU19" s="657"/>
    </row>
  </sheetData>
  <mergeCells count="36">
    <mergeCell ref="B19:AU19"/>
    <mergeCell ref="AD9:AE9"/>
    <mergeCell ref="AD10:AD11"/>
    <mergeCell ref="AE10:AE11"/>
    <mergeCell ref="Z10:AA11"/>
    <mergeCell ref="AB10:AC11"/>
    <mergeCell ref="AO9:AP9"/>
    <mergeCell ref="AO10:AO11"/>
    <mergeCell ref="AK9:AN9"/>
    <mergeCell ref="AK10:AL11"/>
    <mergeCell ref="AM10:AN11"/>
    <mergeCell ref="Z9:AC9"/>
    <mergeCell ref="O9:R9"/>
    <mergeCell ref="J9:N10"/>
    <mergeCell ref="H10:H11"/>
    <mergeCell ref="S10:S11"/>
    <mergeCell ref="D2:AU2"/>
    <mergeCell ref="D3:AU3"/>
    <mergeCell ref="D4:AU4"/>
    <mergeCell ref="D5:AU5"/>
    <mergeCell ref="D7:AU7"/>
    <mergeCell ref="B9:B11"/>
    <mergeCell ref="C9:C11"/>
    <mergeCell ref="H9:I9"/>
    <mergeCell ref="I10:I11"/>
    <mergeCell ref="D10:E11"/>
    <mergeCell ref="F10:G11"/>
    <mergeCell ref="D9:G9"/>
    <mergeCell ref="O10:P11"/>
    <mergeCell ref="Q10:R11"/>
    <mergeCell ref="S9:T9"/>
    <mergeCell ref="AQ9:AU10"/>
    <mergeCell ref="AP10:AP11"/>
    <mergeCell ref="U9:Y10"/>
    <mergeCell ref="AF9:AJ10"/>
    <mergeCell ref="T10:T11"/>
  </mergeCells>
  <printOptions horizontalCentered="1" verticalCentered="1"/>
  <pageMargins left="0.98055118110236239" right="0.98055118110236239" top="0.98055118110236239" bottom="0.98055118110236239" header="0.31" footer="0.31"/>
  <pageSetup scale="3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J32"/>
  <sheetViews>
    <sheetView topLeftCell="C1" workbookViewId="0">
      <selection activeCell="F10" sqref="F10"/>
    </sheetView>
  </sheetViews>
  <sheetFormatPr baseColWidth="10" defaultColWidth="11.4609375" defaultRowHeight="14.15" x14ac:dyDescent="0.35"/>
  <cols>
    <col min="1" max="4" width="15.69140625" style="21" customWidth="1"/>
    <col min="5" max="5" width="3.69140625" style="21" customWidth="1"/>
    <col min="6" max="6" width="33.4609375" style="21" customWidth="1"/>
    <col min="7" max="7" width="42.765625" style="21" customWidth="1"/>
    <col min="8" max="8" width="50.69140625" style="21" customWidth="1"/>
    <col min="9" max="9" width="3.69140625" style="21" customWidth="1"/>
    <col min="10" max="12" width="12.69140625" style="21" customWidth="1"/>
    <col min="13" max="13" width="13.15234375" style="21" customWidth="1"/>
    <col min="14" max="16384" width="11.4609375" style="21"/>
  </cols>
  <sheetData>
    <row r="1" spans="1:10" ht="14.6" thickBot="1" x14ac:dyDescent="0.4">
      <c r="E1" s="22"/>
      <c r="F1" s="22"/>
      <c r="G1" s="22"/>
      <c r="H1" s="22"/>
      <c r="I1" s="22"/>
    </row>
    <row r="2" spans="1:10" ht="19.5" customHeight="1" thickTop="1" thickBot="1" x14ac:dyDescent="0.4">
      <c r="A2" s="23"/>
      <c r="B2" s="23"/>
      <c r="C2" s="23"/>
      <c r="D2" s="24"/>
      <c r="E2" s="25"/>
      <c r="F2" s="26"/>
      <c r="G2" s="26"/>
      <c r="H2" s="27"/>
      <c r="I2" s="28"/>
      <c r="J2" s="23"/>
    </row>
    <row r="3" spans="1:10" ht="17.600000000000001" x14ac:dyDescent="0.35">
      <c r="A3" s="23"/>
      <c r="B3" s="23"/>
      <c r="C3" s="23"/>
      <c r="D3" s="24"/>
      <c r="E3" s="29"/>
      <c r="F3" s="31"/>
      <c r="G3" s="360" t="s">
        <v>71</v>
      </c>
      <c r="H3" s="361"/>
      <c r="I3" s="30"/>
      <c r="J3" s="23"/>
    </row>
    <row r="4" spans="1:10" ht="17.600000000000001" x14ac:dyDescent="0.35">
      <c r="A4" s="23"/>
      <c r="B4" s="23"/>
      <c r="C4" s="23"/>
      <c r="D4" s="24"/>
      <c r="E4" s="29"/>
      <c r="F4" s="31"/>
      <c r="G4" s="362" t="s">
        <v>80</v>
      </c>
      <c r="H4" s="363"/>
      <c r="I4" s="30"/>
      <c r="J4" s="23"/>
    </row>
    <row r="5" spans="1:10" ht="17.600000000000001" x14ac:dyDescent="0.35">
      <c r="A5" s="23"/>
      <c r="B5" s="23"/>
      <c r="C5" s="23"/>
      <c r="D5" s="24"/>
      <c r="E5" s="29"/>
      <c r="F5" s="31"/>
      <c r="G5" s="362" t="s">
        <v>85</v>
      </c>
      <c r="H5" s="363"/>
      <c r="I5" s="30"/>
      <c r="J5" s="23"/>
    </row>
    <row r="6" spans="1:10" ht="24" customHeight="1" thickBot="1" x14ac:dyDescent="0.4">
      <c r="A6" s="23"/>
      <c r="B6" s="23"/>
      <c r="C6" s="23"/>
      <c r="D6" s="24"/>
      <c r="E6" s="29"/>
      <c r="F6" s="31"/>
      <c r="G6" s="364" t="s">
        <v>86</v>
      </c>
      <c r="H6" s="365"/>
      <c r="I6" s="30"/>
      <c r="J6" s="23"/>
    </row>
    <row r="7" spans="1:10" x14ac:dyDescent="0.35">
      <c r="D7" s="31"/>
      <c r="E7" s="29"/>
      <c r="G7" s="91"/>
      <c r="H7" s="130"/>
      <c r="I7" s="32"/>
      <c r="J7" s="23"/>
    </row>
    <row r="8" spans="1:10" ht="17.600000000000001" x14ac:dyDescent="0.4">
      <c r="D8" s="31"/>
      <c r="E8" s="29"/>
      <c r="F8" s="366" t="s">
        <v>6</v>
      </c>
      <c r="G8" s="367"/>
      <c r="H8" s="368"/>
      <c r="I8" s="32"/>
      <c r="J8" s="23"/>
    </row>
    <row r="9" spans="1:10" ht="14.6" thickBot="1" x14ac:dyDescent="0.4">
      <c r="D9" s="31"/>
      <c r="E9" s="33"/>
      <c r="F9" s="22"/>
      <c r="G9" s="22"/>
      <c r="H9" s="34"/>
      <c r="I9" s="32"/>
      <c r="J9" s="23"/>
    </row>
    <row r="10" spans="1:10" ht="31.5" customHeight="1" x14ac:dyDescent="0.35">
      <c r="A10" s="31"/>
      <c r="B10" s="31"/>
      <c r="C10" s="31"/>
      <c r="D10" s="31"/>
      <c r="E10" s="35"/>
      <c r="F10" s="95" t="s">
        <v>0</v>
      </c>
      <c r="G10" s="96"/>
      <c r="H10" s="97" t="s">
        <v>201</v>
      </c>
      <c r="I10" s="30"/>
      <c r="J10" s="23"/>
    </row>
    <row r="11" spans="1:10" s="89" customFormat="1" ht="31.5" customHeight="1" x14ac:dyDescent="0.35">
      <c r="A11" s="31"/>
      <c r="B11" s="31"/>
      <c r="C11" s="31"/>
      <c r="D11" s="31"/>
      <c r="E11" s="35"/>
      <c r="F11" s="106" t="s">
        <v>108</v>
      </c>
      <c r="G11" s="107"/>
      <c r="H11" s="108" t="s">
        <v>202</v>
      </c>
      <c r="I11" s="30"/>
      <c r="J11" s="23"/>
    </row>
    <row r="12" spans="1:10" ht="31.5" customHeight="1" x14ac:dyDescent="0.35">
      <c r="A12" s="31"/>
      <c r="B12" s="31"/>
      <c r="C12" s="31"/>
      <c r="D12" s="31"/>
      <c r="E12" s="35"/>
      <c r="F12" s="98" t="s">
        <v>1</v>
      </c>
      <c r="G12" s="36"/>
      <c r="H12" s="99" t="s">
        <v>203</v>
      </c>
      <c r="I12" s="30"/>
      <c r="J12" s="23"/>
    </row>
    <row r="13" spans="1:10" ht="31.5" customHeight="1" x14ac:dyDescent="0.35">
      <c r="A13" s="31"/>
      <c r="B13" s="31"/>
      <c r="C13" s="31"/>
      <c r="D13" s="31"/>
      <c r="E13" s="35"/>
      <c r="F13" s="98" t="s">
        <v>109</v>
      </c>
      <c r="G13" s="36"/>
      <c r="H13" s="99" t="s">
        <v>204</v>
      </c>
      <c r="I13" s="30"/>
      <c r="J13" s="23"/>
    </row>
    <row r="14" spans="1:10" ht="31.5" customHeight="1" x14ac:dyDescent="0.35">
      <c r="A14" s="31"/>
      <c r="B14" s="31"/>
      <c r="C14" s="31"/>
      <c r="D14" s="31"/>
      <c r="E14" s="35"/>
      <c r="F14" s="100" t="s">
        <v>2</v>
      </c>
      <c r="G14" s="37"/>
      <c r="H14" s="101">
        <v>43020</v>
      </c>
      <c r="I14" s="30"/>
      <c r="J14" s="23"/>
    </row>
    <row r="15" spans="1:10" ht="31.5" customHeight="1" x14ac:dyDescent="0.35">
      <c r="A15" s="31"/>
      <c r="B15" s="31"/>
      <c r="C15" s="31"/>
      <c r="D15" s="31"/>
      <c r="E15" s="35"/>
      <c r="F15" s="100" t="s">
        <v>66</v>
      </c>
      <c r="G15" s="37"/>
      <c r="H15" s="102">
        <v>3</v>
      </c>
      <c r="I15" s="30"/>
      <c r="J15" s="23"/>
    </row>
    <row r="16" spans="1:10" ht="31.5" customHeight="1" thickBot="1" x14ac:dyDescent="0.4">
      <c r="A16" s="31"/>
      <c r="B16" s="31"/>
      <c r="C16" s="31"/>
      <c r="D16" s="31"/>
      <c r="E16" s="35"/>
      <c r="F16" s="103" t="s">
        <v>67</v>
      </c>
      <c r="G16" s="104"/>
      <c r="H16" s="105">
        <v>43182</v>
      </c>
      <c r="I16" s="30"/>
      <c r="J16" s="23"/>
    </row>
    <row r="17" spans="1:10" ht="14.6" thickBot="1" x14ac:dyDescent="0.4">
      <c r="D17" s="31"/>
      <c r="E17" s="38"/>
      <c r="F17" s="39"/>
      <c r="G17" s="39"/>
      <c r="H17" s="40"/>
      <c r="I17" s="32"/>
      <c r="J17" s="23"/>
    </row>
    <row r="18" spans="1:10" ht="18.45" thickTop="1" thickBot="1" x14ac:dyDescent="0.45">
      <c r="A18" s="31"/>
      <c r="B18" s="31"/>
      <c r="C18" s="31"/>
      <c r="D18" s="31"/>
      <c r="E18" s="35"/>
      <c r="F18" s="147" t="s">
        <v>8</v>
      </c>
      <c r="G18" s="148"/>
      <c r="H18" s="149"/>
      <c r="I18" s="30"/>
      <c r="J18" s="23"/>
    </row>
    <row r="19" spans="1:10" ht="19.5" customHeight="1" x14ac:dyDescent="0.35">
      <c r="A19" s="31"/>
      <c r="B19" s="31"/>
      <c r="C19" s="31"/>
      <c r="D19" s="31"/>
      <c r="E19" s="35"/>
      <c r="F19" s="150" t="s">
        <v>9</v>
      </c>
      <c r="G19" s="151"/>
      <c r="H19" s="152" t="s">
        <v>76</v>
      </c>
      <c r="I19" s="30"/>
      <c r="J19" s="23"/>
    </row>
    <row r="20" spans="1:10" ht="19.5" customHeight="1" x14ac:dyDescent="0.35">
      <c r="A20" s="31"/>
      <c r="B20" s="31"/>
      <c r="C20" s="31"/>
      <c r="D20" s="31"/>
      <c r="E20" s="35"/>
      <c r="F20" s="153" t="s">
        <v>10</v>
      </c>
      <c r="G20" s="146"/>
      <c r="H20" s="154" t="s">
        <v>14</v>
      </c>
      <c r="I20" s="30"/>
      <c r="J20" s="23"/>
    </row>
    <row r="21" spans="1:10" ht="19.5" customHeight="1" x14ac:dyDescent="0.35">
      <c r="A21" s="31"/>
      <c r="B21" s="31"/>
      <c r="C21" s="31"/>
      <c r="D21" s="31"/>
      <c r="E21" s="35"/>
      <c r="F21" s="153" t="s">
        <v>11</v>
      </c>
      <c r="G21" s="146"/>
      <c r="H21" s="154" t="s">
        <v>15</v>
      </c>
      <c r="I21" s="30"/>
      <c r="J21" s="23"/>
    </row>
    <row r="22" spans="1:10" ht="19.5" customHeight="1" x14ac:dyDescent="0.35">
      <c r="A22" s="31"/>
      <c r="B22" s="31"/>
      <c r="C22" s="31"/>
      <c r="D22" s="31"/>
      <c r="E22" s="35"/>
      <c r="F22" s="153" t="s">
        <v>12</v>
      </c>
      <c r="G22" s="146"/>
      <c r="H22" s="154" t="s">
        <v>16</v>
      </c>
      <c r="I22" s="30"/>
      <c r="J22" s="23"/>
    </row>
    <row r="23" spans="1:10" ht="19.5" customHeight="1" x14ac:dyDescent="0.35">
      <c r="A23" s="31"/>
      <c r="B23" s="31"/>
      <c r="C23" s="31"/>
      <c r="D23" s="31"/>
      <c r="E23" s="35"/>
      <c r="F23" s="153" t="s">
        <v>13</v>
      </c>
      <c r="G23" s="146"/>
      <c r="H23" s="154" t="s">
        <v>64</v>
      </c>
      <c r="I23" s="30"/>
      <c r="J23" s="23"/>
    </row>
    <row r="24" spans="1:10" ht="19.5" customHeight="1" x14ac:dyDescent="0.35">
      <c r="A24" s="31"/>
      <c r="B24" s="31"/>
      <c r="C24" s="31"/>
      <c r="D24" s="31"/>
      <c r="E24" s="35"/>
      <c r="F24" s="153" t="s">
        <v>87</v>
      </c>
      <c r="G24" s="146"/>
      <c r="H24" s="154" t="s">
        <v>17</v>
      </c>
      <c r="I24" s="30"/>
      <c r="J24" s="23"/>
    </row>
    <row r="25" spans="1:10" ht="19.5" customHeight="1" x14ac:dyDescent="0.35">
      <c r="A25" s="31"/>
      <c r="B25" s="31"/>
      <c r="C25" s="31"/>
      <c r="D25" s="31"/>
      <c r="E25" s="35"/>
      <c r="F25" s="153" t="s">
        <v>77</v>
      </c>
      <c r="G25" s="146"/>
      <c r="H25" s="154" t="s">
        <v>78</v>
      </c>
      <c r="I25" s="30"/>
      <c r="J25" s="23"/>
    </row>
    <row r="26" spans="1:10" s="89" customFormat="1" ht="19.5" customHeight="1" x14ac:dyDescent="0.35">
      <c r="A26" s="31"/>
      <c r="B26" s="31"/>
      <c r="C26" s="31"/>
      <c r="D26" s="31"/>
      <c r="E26" s="35"/>
      <c r="F26" s="153" t="s">
        <v>88</v>
      </c>
      <c r="G26" s="146"/>
      <c r="H26" s="154" t="s">
        <v>90</v>
      </c>
      <c r="I26" s="30"/>
      <c r="J26" s="23"/>
    </row>
    <row r="27" spans="1:10" s="89" customFormat="1" ht="30.75" customHeight="1" thickBot="1" x14ac:dyDescent="0.4">
      <c r="A27" s="31"/>
      <c r="B27" s="31"/>
      <c r="C27" s="31"/>
      <c r="D27" s="31"/>
      <c r="E27" s="35"/>
      <c r="F27" s="157" t="s">
        <v>89</v>
      </c>
      <c r="G27" s="155"/>
      <c r="H27" s="156" t="s">
        <v>91</v>
      </c>
      <c r="I27" s="30"/>
      <c r="J27" s="23"/>
    </row>
    <row r="28" spans="1:10" ht="14.6" thickBot="1" x14ac:dyDescent="0.4">
      <c r="D28" s="31"/>
      <c r="E28" s="41"/>
      <c r="F28" s="42"/>
      <c r="G28" s="42"/>
      <c r="H28" s="42"/>
      <c r="I28" s="32"/>
      <c r="J28" s="23"/>
    </row>
    <row r="29" spans="1:10" ht="30.75" customHeight="1" thickTop="1" thickBot="1" x14ac:dyDescent="0.4">
      <c r="D29" s="31"/>
      <c r="E29" s="38"/>
      <c r="F29" s="357" t="s">
        <v>93</v>
      </c>
      <c r="G29" s="358"/>
      <c r="H29" s="359"/>
      <c r="I29" s="32"/>
      <c r="J29" s="23"/>
    </row>
    <row r="30" spans="1:10" ht="14.6" thickTop="1" x14ac:dyDescent="0.35">
      <c r="D30" s="31"/>
      <c r="E30" s="29"/>
      <c r="I30" s="32"/>
      <c r="J30" s="23"/>
    </row>
    <row r="31" spans="1:10" ht="14.6" thickBot="1" x14ac:dyDescent="0.4">
      <c r="D31" s="31"/>
      <c r="E31" s="43"/>
      <c r="F31" s="44"/>
      <c r="G31" s="44"/>
      <c r="H31" s="44"/>
      <c r="I31" s="45"/>
      <c r="J31" s="23"/>
    </row>
    <row r="32" spans="1:10" ht="14.6" thickTop="1" x14ac:dyDescent="0.35"/>
  </sheetData>
  <sortState xmlns:xlrd2="http://schemas.microsoft.com/office/spreadsheetml/2017/richdata2" ref="F24:H25">
    <sortCondition ref="F24:F25"/>
  </sortState>
  <mergeCells count="6">
    <mergeCell ref="F29:H29"/>
    <mergeCell ref="G3:H3"/>
    <mergeCell ref="G5:H5"/>
    <mergeCell ref="G6:H6"/>
    <mergeCell ref="F8:H8"/>
    <mergeCell ref="G4:H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O50"/>
  <sheetViews>
    <sheetView showGridLines="0" zoomScale="55" zoomScaleNormal="55" zoomScalePageLayoutView="80" workbookViewId="0">
      <selection activeCell="K17" sqref="K17"/>
    </sheetView>
  </sheetViews>
  <sheetFormatPr baseColWidth="10" defaultColWidth="11.4609375" defaultRowHeight="14.15" x14ac:dyDescent="0.35"/>
  <cols>
    <col min="1" max="1" width="5.69140625" style="21" customWidth="1"/>
    <col min="2" max="2" width="10.69140625" style="21" customWidth="1"/>
    <col min="3" max="3" width="30.69140625" style="89" customWidth="1"/>
    <col min="4" max="4" width="24.69140625" style="89" customWidth="1"/>
    <col min="5" max="5" width="21.765625" style="21" customWidth="1"/>
    <col min="6" max="6" width="21.765625" style="89" customWidth="1"/>
    <col min="7" max="7" width="30.15234375" style="89" customWidth="1"/>
    <col min="8" max="8" width="28.4609375" style="89" customWidth="1"/>
    <col min="9" max="9" width="33.3046875" style="21" customWidth="1"/>
    <col min="10" max="10" width="21.4609375" style="21" customWidth="1"/>
    <col min="11" max="11" width="22" style="21" customWidth="1"/>
    <col min="12" max="12" width="23.4609375" style="21" customWidth="1"/>
    <col min="13" max="13" width="30.69140625" style="21" customWidth="1"/>
    <col min="14" max="14" width="25" style="21" customWidth="1"/>
    <col min="15" max="16384" width="11.4609375" style="21"/>
  </cols>
  <sheetData>
    <row r="1" spans="1:15" s="46" customFormat="1" x14ac:dyDescent="0.35">
      <c r="B1" s="47"/>
      <c r="C1" s="92"/>
      <c r="D1" s="92"/>
      <c r="E1" s="47"/>
      <c r="F1" s="92"/>
      <c r="G1" s="92"/>
      <c r="H1" s="92"/>
      <c r="I1" s="47"/>
      <c r="J1" s="47"/>
      <c r="K1" s="47"/>
      <c r="L1" s="47"/>
      <c r="M1" s="47"/>
      <c r="N1" s="47"/>
    </row>
    <row r="2" spans="1:15" s="46" customFormat="1" ht="15" customHeight="1" x14ac:dyDescent="0.35">
      <c r="B2" s="48"/>
      <c r="C2" s="93"/>
      <c r="D2" s="369" t="s">
        <v>71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49"/>
    </row>
    <row r="3" spans="1:15" s="46" customFormat="1" ht="17.600000000000001" x14ac:dyDescent="0.35">
      <c r="B3" s="48"/>
      <c r="C3" s="93"/>
      <c r="D3" s="369" t="s">
        <v>80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49"/>
    </row>
    <row r="4" spans="1:15" s="46" customFormat="1" ht="17.600000000000001" x14ac:dyDescent="0.35">
      <c r="B4" s="48"/>
      <c r="C4" s="93"/>
      <c r="D4" s="369" t="s">
        <v>75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49"/>
    </row>
    <row r="5" spans="1:15" s="46" customFormat="1" ht="18.75" customHeight="1" x14ac:dyDescent="0.35">
      <c r="B5" s="48"/>
      <c r="C5" s="93"/>
      <c r="D5" s="369" t="s">
        <v>92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49"/>
    </row>
    <row r="6" spans="1:15" s="46" customFormat="1" x14ac:dyDescent="0.35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5" s="46" customFormat="1" ht="17.600000000000001" x14ac:dyDescent="0.4">
      <c r="D7" s="371" t="s">
        <v>7</v>
      </c>
      <c r="E7" s="372"/>
      <c r="F7" s="372"/>
      <c r="G7" s="372"/>
      <c r="H7" s="372"/>
      <c r="I7" s="372"/>
      <c r="J7" s="372"/>
      <c r="K7" s="372"/>
      <c r="L7" s="372"/>
      <c r="M7" s="372"/>
      <c r="N7" s="373"/>
    </row>
    <row r="8" spans="1:15" s="46" customFormat="1" ht="18" thickBot="1" x14ac:dyDescent="0.45">
      <c r="B8" s="50"/>
      <c r="C8" s="50"/>
      <c r="D8" s="50"/>
      <c r="E8" s="93"/>
      <c r="F8" s="93"/>
      <c r="G8" s="93"/>
      <c r="H8" s="93"/>
      <c r="I8" s="51"/>
      <c r="J8" s="51"/>
      <c r="K8" s="51"/>
      <c r="L8" s="93"/>
      <c r="M8" s="93"/>
      <c r="N8" s="93"/>
    </row>
    <row r="9" spans="1:15" ht="18.75" customHeight="1" x14ac:dyDescent="0.35">
      <c r="A9" s="52"/>
      <c r="B9" s="247" t="s">
        <v>3</v>
      </c>
      <c r="C9" s="248"/>
      <c r="D9" s="248"/>
      <c r="E9" s="249"/>
      <c r="F9" s="249"/>
      <c r="G9" s="249"/>
      <c r="H9" s="249"/>
      <c r="I9" s="249"/>
      <c r="J9" s="249"/>
      <c r="K9" s="249"/>
      <c r="L9" s="250"/>
      <c r="M9" s="250"/>
      <c r="N9" s="251"/>
      <c r="O9" s="23"/>
    </row>
    <row r="10" spans="1:15" ht="18.75" customHeight="1" x14ac:dyDescent="0.35">
      <c r="A10" s="52"/>
      <c r="B10" s="379" t="s">
        <v>205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1"/>
      <c r="O10" s="23"/>
    </row>
    <row r="11" spans="1:15" ht="15" customHeight="1" x14ac:dyDescent="0.35">
      <c r="A11" s="52"/>
      <c r="B11" s="382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4"/>
      <c r="O11" s="23"/>
    </row>
    <row r="12" spans="1:15" ht="14.6" thickBot="1" x14ac:dyDescent="0.4">
      <c r="A12" s="52"/>
      <c r="B12" s="385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7"/>
      <c r="O12" s="23"/>
    </row>
    <row r="13" spans="1:15" ht="14.6" thickBot="1" x14ac:dyDescent="0.4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</row>
    <row r="14" spans="1:15" ht="15" customHeight="1" x14ac:dyDescent="0.35">
      <c r="A14" s="31"/>
      <c r="B14" s="388" t="s">
        <v>4</v>
      </c>
      <c r="C14" s="390" t="s">
        <v>110</v>
      </c>
      <c r="D14" s="374" t="s">
        <v>111</v>
      </c>
      <c r="E14" s="374" t="s">
        <v>112</v>
      </c>
      <c r="F14" s="396" t="s">
        <v>116</v>
      </c>
      <c r="G14" s="394" t="s">
        <v>117</v>
      </c>
      <c r="H14" s="374" t="s">
        <v>118</v>
      </c>
      <c r="I14" s="374" t="s">
        <v>119</v>
      </c>
      <c r="J14" s="374" t="s">
        <v>120</v>
      </c>
      <c r="K14" s="374" t="s">
        <v>121</v>
      </c>
      <c r="L14" s="374" t="s">
        <v>122</v>
      </c>
      <c r="M14" s="374" t="s">
        <v>123</v>
      </c>
      <c r="N14" s="392" t="s">
        <v>124</v>
      </c>
      <c r="O14" s="23"/>
    </row>
    <row r="15" spans="1:15" ht="93" customHeight="1" thickBot="1" x14ac:dyDescent="0.4">
      <c r="A15" s="31"/>
      <c r="B15" s="389"/>
      <c r="C15" s="391"/>
      <c r="D15" s="375"/>
      <c r="E15" s="375"/>
      <c r="F15" s="397"/>
      <c r="G15" s="395"/>
      <c r="H15" s="375"/>
      <c r="I15" s="375"/>
      <c r="J15" s="375"/>
      <c r="K15" s="375"/>
      <c r="L15" s="375"/>
      <c r="M15" s="375"/>
      <c r="N15" s="393"/>
      <c r="O15" s="23"/>
    </row>
    <row r="16" spans="1:15" ht="153" customHeight="1" x14ac:dyDescent="0.35">
      <c r="A16" s="31"/>
      <c r="B16" s="295">
        <v>1</v>
      </c>
      <c r="C16" s="296" t="s">
        <v>206</v>
      </c>
      <c r="D16" s="297" t="s">
        <v>209</v>
      </c>
      <c r="E16" s="297" t="s">
        <v>273</v>
      </c>
      <c r="F16" s="297" t="s">
        <v>210</v>
      </c>
      <c r="G16" s="297" t="s">
        <v>274</v>
      </c>
      <c r="H16" s="297" t="s">
        <v>275</v>
      </c>
      <c r="I16" s="297" t="s">
        <v>211</v>
      </c>
      <c r="J16" s="297" t="s">
        <v>212</v>
      </c>
      <c r="K16" s="297" t="s">
        <v>215</v>
      </c>
      <c r="L16" s="297" t="s">
        <v>216</v>
      </c>
      <c r="M16" s="297" t="s">
        <v>217</v>
      </c>
      <c r="N16" s="298" t="s">
        <v>280</v>
      </c>
      <c r="O16" s="23"/>
    </row>
    <row r="17" spans="1:15" s="89" customFormat="1" ht="144.75" customHeight="1" x14ac:dyDescent="0.35">
      <c r="A17" s="31"/>
      <c r="B17" s="293">
        <v>2</v>
      </c>
      <c r="C17" s="328" t="s">
        <v>207</v>
      </c>
      <c r="D17" s="126" t="s">
        <v>209</v>
      </c>
      <c r="E17" s="297" t="s">
        <v>273</v>
      </c>
      <c r="F17" s="126" t="s">
        <v>210</v>
      </c>
      <c r="G17" s="297" t="s">
        <v>278</v>
      </c>
      <c r="H17" s="126" t="s">
        <v>277</v>
      </c>
      <c r="I17" s="297" t="s">
        <v>211</v>
      </c>
      <c r="J17" s="126" t="s">
        <v>213</v>
      </c>
      <c r="K17" s="126" t="s">
        <v>215</v>
      </c>
      <c r="L17" s="126" t="s">
        <v>216</v>
      </c>
      <c r="M17" s="126" t="s">
        <v>218</v>
      </c>
      <c r="N17" s="298" t="s">
        <v>281</v>
      </c>
      <c r="O17" s="23"/>
    </row>
    <row r="18" spans="1:15" s="89" customFormat="1" ht="144.75" customHeight="1" x14ac:dyDescent="0.35">
      <c r="A18" s="31"/>
      <c r="B18" s="293">
        <v>3</v>
      </c>
      <c r="C18" s="328" t="s">
        <v>208</v>
      </c>
      <c r="D18" s="126" t="s">
        <v>209</v>
      </c>
      <c r="E18" s="297" t="s">
        <v>273</v>
      </c>
      <c r="F18" s="126" t="s">
        <v>210</v>
      </c>
      <c r="G18" s="297" t="s">
        <v>274</v>
      </c>
      <c r="H18" s="126" t="s">
        <v>276</v>
      </c>
      <c r="I18" s="297" t="s">
        <v>211</v>
      </c>
      <c r="J18" s="126" t="s">
        <v>214</v>
      </c>
      <c r="K18" s="126" t="s">
        <v>215</v>
      </c>
      <c r="L18" s="126" t="s">
        <v>216</v>
      </c>
      <c r="M18" s="126" t="s">
        <v>219</v>
      </c>
      <c r="N18" s="298" t="s">
        <v>279</v>
      </c>
      <c r="O18" s="23"/>
    </row>
    <row r="19" spans="1:15" s="89" customFormat="1" ht="179.25" customHeight="1" x14ac:dyDescent="0.35">
      <c r="A19" s="31"/>
      <c r="B19" s="293">
        <v>4</v>
      </c>
      <c r="C19" s="328"/>
      <c r="D19" s="126"/>
      <c r="E19" s="297"/>
      <c r="F19" s="126"/>
      <c r="G19" s="297"/>
      <c r="H19" s="126"/>
      <c r="I19" s="297"/>
      <c r="J19" s="126"/>
      <c r="K19" s="126"/>
      <c r="L19" s="126"/>
      <c r="M19" s="126"/>
      <c r="N19" s="298"/>
      <c r="O19" s="23"/>
    </row>
    <row r="20" spans="1:15" s="89" customFormat="1" ht="75.75" customHeight="1" thickBot="1" x14ac:dyDescent="0.4">
      <c r="A20" s="31"/>
      <c r="B20" s="294">
        <v>5</v>
      </c>
      <c r="C20" s="292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1"/>
      <c r="O20" s="23"/>
    </row>
    <row r="21" spans="1:15" ht="14.6" thickBot="1" x14ac:dyDescent="0.4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5" ht="14.8" customHeight="1" thickBot="1" x14ac:dyDescent="0.4">
      <c r="A22" s="31"/>
      <c r="B22" s="376" t="str">
        <f>+'B Informac'!F29</f>
        <v>INSTRUCCIONES: Asegurese de tener a mano el Anexo 1. "Instructivo de la HIPNCTI" antes de llenar las celdas con fondo verde claro.</v>
      </c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8"/>
      <c r="O22" s="23"/>
    </row>
    <row r="23" spans="1:15" x14ac:dyDescent="0.35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5" x14ac:dyDescent="0.35">
      <c r="E24" s="171"/>
      <c r="F24" s="171"/>
      <c r="G24" s="171"/>
    </row>
    <row r="25" spans="1:15" x14ac:dyDescent="0.35">
      <c r="E25" s="171"/>
      <c r="F25" s="171"/>
      <c r="G25" s="171"/>
    </row>
    <row r="26" spans="1:15" x14ac:dyDescent="0.35">
      <c r="E26" s="171"/>
      <c r="F26" s="171"/>
      <c r="G26" s="171"/>
    </row>
    <row r="27" spans="1:15" x14ac:dyDescent="0.35">
      <c r="E27" s="171"/>
      <c r="F27" s="171"/>
      <c r="G27" s="171"/>
    </row>
    <row r="28" spans="1:15" x14ac:dyDescent="0.35">
      <c r="E28" s="171"/>
      <c r="F28" s="171"/>
      <c r="G28" s="171"/>
    </row>
    <row r="29" spans="1:15" x14ac:dyDescent="0.35">
      <c r="E29" s="171"/>
      <c r="F29" s="171"/>
      <c r="G29" s="171"/>
    </row>
    <row r="30" spans="1:15" x14ac:dyDescent="0.35">
      <c r="E30" s="171"/>
      <c r="F30" s="171"/>
      <c r="G30" s="171"/>
    </row>
    <row r="31" spans="1:15" x14ac:dyDescent="0.35">
      <c r="E31" s="171"/>
      <c r="F31" s="171"/>
      <c r="G31" s="171"/>
    </row>
    <row r="32" spans="1:15" x14ac:dyDescent="0.35">
      <c r="E32" s="171"/>
      <c r="F32" s="171"/>
      <c r="G32" s="171"/>
    </row>
    <row r="33" spans="5:7" x14ac:dyDescent="0.35">
      <c r="E33" s="171"/>
      <c r="F33" s="171"/>
      <c r="G33" s="171"/>
    </row>
    <row r="34" spans="5:7" x14ac:dyDescent="0.35">
      <c r="E34" s="171"/>
      <c r="F34" s="171"/>
      <c r="G34" s="171"/>
    </row>
    <row r="35" spans="5:7" x14ac:dyDescent="0.35">
      <c r="E35" s="171"/>
      <c r="F35" s="171"/>
      <c r="G35" s="171"/>
    </row>
    <row r="36" spans="5:7" x14ac:dyDescent="0.35">
      <c r="E36" s="171"/>
      <c r="F36" s="171"/>
      <c r="G36" s="171"/>
    </row>
    <row r="37" spans="5:7" x14ac:dyDescent="0.35">
      <c r="E37" s="171"/>
      <c r="F37" s="171"/>
      <c r="G37" s="171"/>
    </row>
    <row r="38" spans="5:7" x14ac:dyDescent="0.35">
      <c r="E38" s="171"/>
      <c r="F38" s="171"/>
      <c r="G38" s="171"/>
    </row>
    <row r="39" spans="5:7" x14ac:dyDescent="0.35">
      <c r="E39" s="171"/>
      <c r="F39" s="171"/>
      <c r="G39" s="171"/>
    </row>
    <row r="40" spans="5:7" x14ac:dyDescent="0.35">
      <c r="E40" s="171"/>
      <c r="F40" s="171"/>
      <c r="G40" s="171"/>
    </row>
    <row r="41" spans="5:7" x14ac:dyDescent="0.35">
      <c r="E41" s="171"/>
      <c r="F41" s="171"/>
      <c r="G41" s="171"/>
    </row>
    <row r="42" spans="5:7" x14ac:dyDescent="0.35">
      <c r="E42" s="171"/>
      <c r="F42" s="171"/>
      <c r="G42" s="171"/>
    </row>
    <row r="43" spans="5:7" x14ac:dyDescent="0.35">
      <c r="E43" s="171"/>
      <c r="F43" s="171"/>
      <c r="G43" s="171"/>
    </row>
    <row r="44" spans="5:7" x14ac:dyDescent="0.35">
      <c r="E44" s="171"/>
      <c r="F44" s="171"/>
      <c r="G44" s="171"/>
    </row>
    <row r="45" spans="5:7" x14ac:dyDescent="0.35">
      <c r="E45" s="171"/>
      <c r="F45" s="171"/>
      <c r="G45" s="171"/>
    </row>
    <row r="46" spans="5:7" x14ac:dyDescent="0.35">
      <c r="E46" s="171"/>
      <c r="F46" s="171"/>
      <c r="G46" s="171"/>
    </row>
    <row r="47" spans="5:7" x14ac:dyDescent="0.35">
      <c r="E47" s="171"/>
      <c r="F47" s="171"/>
      <c r="G47" s="171"/>
    </row>
    <row r="48" spans="5:7" x14ac:dyDescent="0.35">
      <c r="E48" s="171"/>
      <c r="F48" s="171"/>
      <c r="G48" s="171"/>
    </row>
    <row r="49" spans="5:7" x14ac:dyDescent="0.35">
      <c r="E49" s="171"/>
      <c r="F49" s="171"/>
      <c r="G49" s="171"/>
    </row>
    <row r="50" spans="5:7" x14ac:dyDescent="0.35">
      <c r="E50" s="171"/>
      <c r="F50" s="171"/>
      <c r="G50" s="171"/>
    </row>
  </sheetData>
  <mergeCells count="20">
    <mergeCell ref="H14:H15"/>
    <mergeCell ref="B22:N22"/>
    <mergeCell ref="B10:N12"/>
    <mergeCell ref="B14:B15"/>
    <mergeCell ref="D14:D15"/>
    <mergeCell ref="C14:C15"/>
    <mergeCell ref="N14:N15"/>
    <mergeCell ref="J14:J15"/>
    <mergeCell ref="M14:M15"/>
    <mergeCell ref="K14:K15"/>
    <mergeCell ref="E14:E15"/>
    <mergeCell ref="G14:G15"/>
    <mergeCell ref="L14:L15"/>
    <mergeCell ref="I14:I15"/>
    <mergeCell ref="F14:F15"/>
    <mergeCell ref="D2:N2"/>
    <mergeCell ref="D3:N3"/>
    <mergeCell ref="D4:N4"/>
    <mergeCell ref="D5:N5"/>
    <mergeCell ref="D7:N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2" fitToWidth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L55"/>
  <sheetViews>
    <sheetView topLeftCell="A5" zoomScale="85" zoomScaleNormal="85" workbookViewId="0">
      <selection activeCell="C15" sqref="C15:K15"/>
    </sheetView>
  </sheetViews>
  <sheetFormatPr baseColWidth="10" defaultColWidth="11.4609375" defaultRowHeight="14.15" x14ac:dyDescent="0.35"/>
  <cols>
    <col min="1" max="1" width="16.69140625" style="21" customWidth="1"/>
    <col min="2" max="2" width="35.69140625" style="21" customWidth="1"/>
    <col min="3" max="11" width="13.69140625" style="21" customWidth="1"/>
    <col min="12" max="16384" width="11.4609375" style="21"/>
  </cols>
  <sheetData>
    <row r="1" spans="1:12" ht="14.6" thickBot="1" x14ac:dyDescent="0.4">
      <c r="D1" s="22"/>
      <c r="E1" s="22"/>
      <c r="F1" s="22"/>
      <c r="G1" s="22"/>
      <c r="H1" s="22"/>
      <c r="I1" s="22"/>
      <c r="J1" s="22"/>
      <c r="K1" s="22"/>
    </row>
    <row r="2" spans="1:12" ht="17.600000000000001" x14ac:dyDescent="0.35">
      <c r="C2" s="31"/>
      <c r="D2" s="360"/>
      <c r="E2" s="473"/>
      <c r="F2" s="473"/>
      <c r="G2" s="473"/>
      <c r="H2" s="473"/>
      <c r="I2" s="473"/>
      <c r="J2" s="473"/>
      <c r="K2" s="361"/>
      <c r="L2" s="23"/>
    </row>
    <row r="3" spans="1:12" ht="17.600000000000001" x14ac:dyDescent="0.35">
      <c r="C3" s="31"/>
      <c r="D3" s="362" t="s">
        <v>71</v>
      </c>
      <c r="E3" s="370"/>
      <c r="F3" s="370"/>
      <c r="G3" s="370"/>
      <c r="H3" s="370"/>
      <c r="I3" s="370"/>
      <c r="J3" s="370"/>
      <c r="K3" s="363"/>
      <c r="L3" s="23"/>
    </row>
    <row r="4" spans="1:12" ht="17.600000000000001" x14ac:dyDescent="0.35">
      <c r="C4" s="31"/>
      <c r="D4" s="362" t="s">
        <v>80</v>
      </c>
      <c r="E4" s="370"/>
      <c r="F4" s="370"/>
      <c r="G4" s="370"/>
      <c r="H4" s="370"/>
      <c r="I4" s="370"/>
      <c r="J4" s="370"/>
      <c r="K4" s="363"/>
      <c r="L4" s="23"/>
    </row>
    <row r="5" spans="1:12" ht="18.75" customHeight="1" x14ac:dyDescent="0.35">
      <c r="C5" s="31"/>
      <c r="D5" s="362" t="s">
        <v>85</v>
      </c>
      <c r="E5" s="370"/>
      <c r="F5" s="370"/>
      <c r="G5" s="370"/>
      <c r="H5" s="370"/>
      <c r="I5" s="370"/>
      <c r="J5" s="370"/>
      <c r="K5" s="363"/>
      <c r="L5" s="23"/>
    </row>
    <row r="6" spans="1:12" ht="18" thickBot="1" x14ac:dyDescent="0.4">
      <c r="C6" s="31"/>
      <c r="D6" s="470" t="s">
        <v>92</v>
      </c>
      <c r="E6" s="471"/>
      <c r="F6" s="471"/>
      <c r="G6" s="471"/>
      <c r="H6" s="471"/>
      <c r="I6" s="471"/>
      <c r="J6" s="471"/>
      <c r="K6" s="472"/>
      <c r="L6" s="23"/>
    </row>
    <row r="7" spans="1:12" s="89" customFormat="1" x14ac:dyDescent="0.35">
      <c r="C7" s="31"/>
      <c r="D7" s="91"/>
      <c r="E7" s="91"/>
      <c r="F7" s="91"/>
      <c r="G7" s="91"/>
      <c r="H7" s="91"/>
      <c r="I7" s="91"/>
      <c r="J7" s="91"/>
      <c r="K7" s="91"/>
      <c r="L7" s="23"/>
    </row>
    <row r="8" spans="1:12" ht="17.600000000000001" x14ac:dyDescent="0.4">
      <c r="D8" s="467" t="s">
        <v>200</v>
      </c>
      <c r="E8" s="468"/>
      <c r="F8" s="468"/>
      <c r="G8" s="468"/>
      <c r="H8" s="468"/>
      <c r="I8" s="468"/>
      <c r="J8" s="468"/>
      <c r="K8" s="469"/>
    </row>
    <row r="9" spans="1:12" ht="14.6" thickBot="1" x14ac:dyDescent="0.4"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6" x14ac:dyDescent="0.35">
      <c r="A10" s="31"/>
      <c r="B10" s="479" t="s">
        <v>18</v>
      </c>
      <c r="C10" s="480"/>
      <c r="D10" s="480"/>
      <c r="E10" s="480"/>
      <c r="F10" s="480"/>
      <c r="G10" s="480"/>
      <c r="H10" s="480"/>
      <c r="I10" s="480"/>
      <c r="J10" s="480"/>
      <c r="K10" s="481"/>
      <c r="L10" s="23"/>
    </row>
    <row r="11" spans="1:12" ht="30.75" customHeight="1" x14ac:dyDescent="0.35">
      <c r="A11" s="31"/>
      <c r="B11" s="113" t="s">
        <v>0</v>
      </c>
      <c r="C11" s="488" t="str">
        <f>+'B Informac'!H10</f>
        <v>Dirección de Innovación</v>
      </c>
      <c r="D11" s="489"/>
      <c r="E11" s="489"/>
      <c r="F11" s="489"/>
      <c r="G11" s="489"/>
      <c r="H11" s="489"/>
      <c r="I11" s="489"/>
      <c r="J11" s="489"/>
      <c r="K11" s="490"/>
      <c r="L11" s="23"/>
    </row>
    <row r="12" spans="1:12" ht="30.75" customHeight="1" x14ac:dyDescent="0.35">
      <c r="A12" s="31"/>
      <c r="B12" s="113" t="s">
        <v>110</v>
      </c>
      <c r="C12" s="418" t="str">
        <f>+'C Alineac'!C16</f>
        <v>P.02.01. Cantidad de Pequeñas y medianas empresas (PYME) capacitadas y/o asesoradas en el Programa Innovación PYME, desarrollando proyectos de innovación.</v>
      </c>
      <c r="D12" s="499"/>
      <c r="E12" s="499"/>
      <c r="F12" s="499"/>
      <c r="G12" s="499"/>
      <c r="H12" s="499"/>
      <c r="I12" s="499"/>
      <c r="J12" s="499"/>
      <c r="K12" s="420"/>
      <c r="L12" s="23"/>
    </row>
    <row r="13" spans="1:12" ht="15" customHeight="1" x14ac:dyDescent="0.35">
      <c r="A13" s="31"/>
      <c r="B13" s="439" t="s">
        <v>125</v>
      </c>
      <c r="C13" s="440"/>
      <c r="D13" s="254">
        <v>2015</v>
      </c>
      <c r="E13" s="254">
        <v>2016</v>
      </c>
      <c r="F13" s="254">
        <v>2017</v>
      </c>
      <c r="G13" s="254">
        <v>2018</v>
      </c>
      <c r="H13" s="254">
        <v>2019</v>
      </c>
      <c r="I13" s="254">
        <v>2020</v>
      </c>
      <c r="J13" s="254">
        <v>2021</v>
      </c>
      <c r="K13" s="253"/>
      <c r="L13" s="23"/>
    </row>
    <row r="14" spans="1:12" ht="15" customHeight="1" x14ac:dyDescent="0.35">
      <c r="A14" s="31"/>
      <c r="B14" s="441"/>
      <c r="C14" s="442"/>
      <c r="D14" s="256">
        <v>68</v>
      </c>
      <c r="E14" s="256">
        <v>81</v>
      </c>
      <c r="F14" s="256">
        <v>90</v>
      </c>
      <c r="G14" s="256">
        <v>98</v>
      </c>
      <c r="H14" s="339">
        <v>110</v>
      </c>
      <c r="I14" s="339">
        <v>130</v>
      </c>
      <c r="J14" s="339">
        <v>150</v>
      </c>
      <c r="K14" s="252"/>
      <c r="L14" s="23"/>
    </row>
    <row r="15" spans="1:12" ht="30" customHeight="1" x14ac:dyDescent="0.35">
      <c r="A15" s="31"/>
      <c r="B15" s="114" t="s">
        <v>126</v>
      </c>
      <c r="C15" s="510" t="s">
        <v>309</v>
      </c>
      <c r="D15" s="511"/>
      <c r="E15" s="511"/>
      <c r="F15" s="511"/>
      <c r="G15" s="511"/>
      <c r="H15" s="511"/>
      <c r="I15" s="511"/>
      <c r="J15" s="511"/>
      <c r="K15" s="512"/>
      <c r="L15" s="23"/>
    </row>
    <row r="16" spans="1:12" ht="15" customHeight="1" x14ac:dyDescent="0.35">
      <c r="A16" s="31"/>
      <c r="B16" s="483" t="s">
        <v>127</v>
      </c>
      <c r="C16" s="476" t="s">
        <v>115</v>
      </c>
      <c r="D16" s="477"/>
      <c r="E16" s="478"/>
      <c r="F16" s="476" t="s">
        <v>19</v>
      </c>
      <c r="G16" s="477"/>
      <c r="H16" s="478"/>
      <c r="I16" s="476" t="s">
        <v>20</v>
      </c>
      <c r="J16" s="477"/>
      <c r="K16" s="482"/>
      <c r="L16" s="23"/>
    </row>
    <row r="17" spans="1:12" ht="15" customHeight="1" x14ac:dyDescent="0.4">
      <c r="A17" s="31"/>
      <c r="B17" s="484"/>
      <c r="C17" s="485" t="s">
        <v>284</v>
      </c>
      <c r="D17" s="486"/>
      <c r="E17" s="487"/>
      <c r="F17" s="485" t="s">
        <v>282</v>
      </c>
      <c r="G17" s="486"/>
      <c r="H17" s="487"/>
      <c r="I17" s="485" t="s">
        <v>283</v>
      </c>
      <c r="J17" s="486"/>
      <c r="K17" s="487"/>
      <c r="L17" s="23"/>
    </row>
    <row r="18" spans="1:12" ht="15" customHeight="1" x14ac:dyDescent="0.35">
      <c r="A18" s="31"/>
      <c r="B18" s="439" t="s">
        <v>128</v>
      </c>
      <c r="C18" s="440"/>
      <c r="D18" s="491" t="s">
        <v>21</v>
      </c>
      <c r="E18" s="492"/>
      <c r="F18" s="492"/>
      <c r="G18" s="493"/>
      <c r="H18" s="449" t="s">
        <v>22</v>
      </c>
      <c r="I18" s="450"/>
      <c r="J18" s="450"/>
      <c r="K18" s="451"/>
      <c r="L18" s="23"/>
    </row>
    <row r="19" spans="1:12" ht="15" customHeight="1" x14ac:dyDescent="0.35">
      <c r="A19" s="31"/>
      <c r="B19" s="441"/>
      <c r="C19" s="442"/>
      <c r="D19" s="452" t="s">
        <v>285</v>
      </c>
      <c r="E19" s="453"/>
      <c r="F19" s="453"/>
      <c r="G19" s="454"/>
      <c r="H19" s="403"/>
      <c r="I19" s="455"/>
      <c r="J19" s="455"/>
      <c r="K19" s="456"/>
      <c r="L19" s="23"/>
    </row>
    <row r="20" spans="1:12" ht="30" customHeight="1" x14ac:dyDescent="0.35">
      <c r="A20" s="31"/>
      <c r="B20" s="115" t="s">
        <v>129</v>
      </c>
      <c r="C20" s="459">
        <v>0.33329999999999999</v>
      </c>
      <c r="D20" s="460"/>
      <c r="E20" s="460"/>
      <c r="F20" s="460"/>
      <c r="G20" s="460"/>
      <c r="H20" s="460"/>
      <c r="I20" s="460"/>
      <c r="J20" s="460"/>
      <c r="K20" s="461"/>
      <c r="L20" s="23"/>
    </row>
    <row r="21" spans="1:12" x14ac:dyDescent="0.35">
      <c r="A21" s="31"/>
      <c r="B21" s="457" t="s">
        <v>130</v>
      </c>
      <c r="C21" s="449" t="s">
        <v>46</v>
      </c>
      <c r="D21" s="450"/>
      <c r="E21" s="462"/>
      <c r="F21" s="449" t="s">
        <v>47</v>
      </c>
      <c r="G21" s="450"/>
      <c r="H21" s="462"/>
      <c r="I21" s="449" t="s">
        <v>48</v>
      </c>
      <c r="J21" s="450"/>
      <c r="K21" s="451"/>
      <c r="L21" s="23"/>
    </row>
    <row r="22" spans="1:12" x14ac:dyDescent="0.35">
      <c r="A22" s="31"/>
      <c r="B22" s="458"/>
      <c r="C22" s="403" t="s">
        <v>95</v>
      </c>
      <c r="D22" s="455"/>
      <c r="E22" s="404"/>
      <c r="F22" s="403"/>
      <c r="G22" s="455"/>
      <c r="H22" s="404"/>
      <c r="I22" s="403" t="s">
        <v>166</v>
      </c>
      <c r="J22" s="455"/>
      <c r="K22" s="456"/>
      <c r="L22" s="23"/>
    </row>
    <row r="23" spans="1:12" ht="30.75" customHeight="1" x14ac:dyDescent="0.35">
      <c r="A23" s="31"/>
      <c r="B23" s="116" t="s">
        <v>131</v>
      </c>
      <c r="C23" s="55"/>
      <c r="D23" s="109" t="s">
        <v>68</v>
      </c>
      <c r="E23" s="110" t="s">
        <v>70</v>
      </c>
      <c r="F23" s="111" t="s">
        <v>69</v>
      </c>
      <c r="G23" s="110" t="s">
        <v>49</v>
      </c>
      <c r="H23" s="112" t="s">
        <v>50</v>
      </c>
      <c r="I23" s="110" t="s">
        <v>51</v>
      </c>
      <c r="J23" s="112" t="s">
        <v>52</v>
      </c>
      <c r="K23" s="117" t="s">
        <v>53</v>
      </c>
      <c r="L23" s="23"/>
    </row>
    <row r="24" spans="1:12" ht="15" customHeight="1" x14ac:dyDescent="0.35">
      <c r="A24" s="31"/>
      <c r="B24" s="118"/>
      <c r="C24" s="56"/>
      <c r="D24" s="57">
        <v>90</v>
      </c>
      <c r="E24" s="265"/>
      <c r="F24" s="263"/>
      <c r="G24" s="57"/>
      <c r="H24" s="58"/>
      <c r="I24" s="264"/>
      <c r="J24" s="262"/>
      <c r="K24" s="119"/>
      <c r="L24" s="23"/>
    </row>
    <row r="25" spans="1:12" ht="30" customHeight="1" thickBot="1" x14ac:dyDescent="0.4">
      <c r="A25" s="31"/>
      <c r="B25" s="114" t="s">
        <v>132</v>
      </c>
      <c r="C25" s="432" t="s">
        <v>220</v>
      </c>
      <c r="D25" s="433"/>
      <c r="E25" s="433"/>
      <c r="F25" s="433"/>
      <c r="G25" s="433"/>
      <c r="H25" s="433"/>
      <c r="I25" s="433"/>
      <c r="J25" s="433"/>
      <c r="K25" s="434"/>
      <c r="L25" s="23"/>
    </row>
    <row r="26" spans="1:12" ht="15" thickTop="1" x14ac:dyDescent="0.35">
      <c r="A26" s="31"/>
      <c r="B26" s="429" t="s">
        <v>45</v>
      </c>
      <c r="C26" s="430"/>
      <c r="D26" s="430"/>
      <c r="E26" s="430"/>
      <c r="F26" s="430"/>
      <c r="G26" s="430"/>
      <c r="H26" s="430"/>
      <c r="I26" s="430"/>
      <c r="J26" s="430"/>
      <c r="K26" s="431"/>
      <c r="L26" s="23"/>
    </row>
    <row r="27" spans="1:12" ht="14.25" customHeight="1" x14ac:dyDescent="0.35">
      <c r="A27" s="31"/>
      <c r="B27" s="474" t="s">
        <v>133</v>
      </c>
      <c r="C27" s="475"/>
      <c r="D27" s="463" t="s">
        <v>54</v>
      </c>
      <c r="E27" s="464"/>
      <c r="F27" s="464"/>
      <c r="G27" s="464"/>
      <c r="H27" s="464"/>
      <c r="I27" s="464"/>
      <c r="J27" s="464"/>
      <c r="K27" s="466"/>
      <c r="L27" s="23"/>
    </row>
    <row r="28" spans="1:12" ht="15" customHeight="1" x14ac:dyDescent="0.35">
      <c r="A28" s="31"/>
      <c r="B28" s="441"/>
      <c r="C28" s="442"/>
      <c r="D28" s="401" t="s">
        <v>166</v>
      </c>
      <c r="E28" s="494"/>
      <c r="F28" s="494"/>
      <c r="G28" s="494"/>
      <c r="H28" s="494"/>
      <c r="I28" s="494"/>
      <c r="J28" s="494"/>
      <c r="K28" s="495"/>
      <c r="L28" s="23"/>
    </row>
    <row r="29" spans="1:12" x14ac:dyDescent="0.35">
      <c r="A29" s="31"/>
      <c r="B29" s="439" t="s">
        <v>134</v>
      </c>
      <c r="C29" s="440"/>
      <c r="D29" s="443" t="s">
        <v>55</v>
      </c>
      <c r="E29" s="444"/>
      <c r="F29" s="435" t="s">
        <v>56</v>
      </c>
      <c r="G29" s="435"/>
      <c r="H29" s="435" t="s">
        <v>57</v>
      </c>
      <c r="I29" s="435"/>
      <c r="J29" s="435" t="s">
        <v>44</v>
      </c>
      <c r="K29" s="436"/>
      <c r="L29" s="23"/>
    </row>
    <row r="30" spans="1:12" ht="15.75" customHeight="1" thickBot="1" x14ac:dyDescent="0.4">
      <c r="A30" s="31"/>
      <c r="B30" s="441"/>
      <c r="C30" s="442"/>
      <c r="D30" s="401"/>
      <c r="E30" s="402"/>
      <c r="F30" s="427" t="s">
        <v>166</v>
      </c>
      <c r="G30" s="427"/>
      <c r="H30" s="427"/>
      <c r="I30" s="427"/>
      <c r="J30" s="427"/>
      <c r="K30" s="428"/>
      <c r="L30" s="23"/>
    </row>
    <row r="31" spans="1:12" ht="15" thickTop="1" x14ac:dyDescent="0.35">
      <c r="A31" s="31"/>
      <c r="B31" s="429" t="s">
        <v>23</v>
      </c>
      <c r="C31" s="430"/>
      <c r="D31" s="430"/>
      <c r="E31" s="430"/>
      <c r="F31" s="430"/>
      <c r="G31" s="430"/>
      <c r="H31" s="430"/>
      <c r="I31" s="430"/>
      <c r="J31" s="430"/>
      <c r="K31" s="431"/>
      <c r="L31" s="23"/>
    </row>
    <row r="32" spans="1:12" ht="30" customHeight="1" x14ac:dyDescent="0.35">
      <c r="A32" s="31"/>
      <c r="B32" s="114" t="s">
        <v>135</v>
      </c>
      <c r="C32" s="509" t="s">
        <v>221</v>
      </c>
      <c r="D32" s="500"/>
      <c r="E32" s="500"/>
      <c r="F32" s="500"/>
      <c r="G32" s="500"/>
      <c r="H32" s="500"/>
      <c r="I32" s="500"/>
      <c r="J32" s="500"/>
      <c r="K32" s="501"/>
      <c r="L32" s="23"/>
    </row>
    <row r="33" spans="1:12" ht="30" customHeight="1" x14ac:dyDescent="0.35">
      <c r="A33" s="31"/>
      <c r="B33" s="120" t="s">
        <v>136</v>
      </c>
      <c r="C33" s="509" t="s">
        <v>222</v>
      </c>
      <c r="D33" s="500"/>
      <c r="E33" s="500"/>
      <c r="F33" s="500"/>
      <c r="G33" s="500"/>
      <c r="H33" s="500"/>
      <c r="I33" s="500"/>
      <c r="J33" s="500"/>
      <c r="K33" s="501"/>
      <c r="L33" s="23"/>
    </row>
    <row r="34" spans="1:12" ht="30" customHeight="1" thickBot="1" x14ac:dyDescent="0.4">
      <c r="A34" s="31"/>
      <c r="B34" s="114" t="s">
        <v>137</v>
      </c>
      <c r="C34" s="432" t="s">
        <v>223</v>
      </c>
      <c r="D34" s="433"/>
      <c r="E34" s="433"/>
      <c r="F34" s="433"/>
      <c r="G34" s="433"/>
      <c r="H34" s="433"/>
      <c r="I34" s="433"/>
      <c r="J34" s="433"/>
      <c r="K34" s="434"/>
      <c r="L34" s="23"/>
    </row>
    <row r="35" spans="1:12" ht="15" customHeight="1" thickTop="1" x14ac:dyDescent="0.35">
      <c r="A35" s="31"/>
      <c r="B35" s="437" t="s">
        <v>138</v>
      </c>
      <c r="C35" s="445" t="s">
        <v>58</v>
      </c>
      <c r="D35" s="446"/>
      <c r="E35" s="445" t="s">
        <v>59</v>
      </c>
      <c r="F35" s="446"/>
      <c r="G35" s="445" t="s">
        <v>72</v>
      </c>
      <c r="H35" s="446"/>
      <c r="I35" s="447" t="s">
        <v>73</v>
      </c>
      <c r="J35" s="448"/>
      <c r="K35" s="117" t="s">
        <v>74</v>
      </c>
      <c r="L35" s="23"/>
    </row>
    <row r="36" spans="1:12" ht="15" customHeight="1" x14ac:dyDescent="0.35">
      <c r="A36" s="31"/>
      <c r="B36" s="438"/>
      <c r="C36" s="401"/>
      <c r="D36" s="402"/>
      <c r="E36" s="401" t="s">
        <v>224</v>
      </c>
      <c r="F36" s="402"/>
      <c r="G36" s="401"/>
      <c r="H36" s="402"/>
      <c r="I36" s="403"/>
      <c r="J36" s="404"/>
      <c r="K36" s="121"/>
      <c r="L36" s="23"/>
    </row>
    <row r="37" spans="1:12" ht="15.75" customHeight="1" x14ac:dyDescent="0.35">
      <c r="A37" s="31"/>
      <c r="B37" s="439" t="s">
        <v>139</v>
      </c>
      <c r="C37" s="440"/>
      <c r="D37" s="463" t="s">
        <v>60</v>
      </c>
      <c r="E37" s="464"/>
      <c r="F37" s="464"/>
      <c r="G37" s="465"/>
      <c r="H37" s="463" t="s">
        <v>61</v>
      </c>
      <c r="I37" s="464"/>
      <c r="J37" s="464"/>
      <c r="K37" s="466"/>
      <c r="L37" s="23"/>
    </row>
    <row r="38" spans="1:12" x14ac:dyDescent="0.35">
      <c r="A38" s="31"/>
      <c r="B38" s="441"/>
      <c r="C38" s="442"/>
      <c r="D38" s="423">
        <v>2015</v>
      </c>
      <c r="E38" s="423"/>
      <c r="F38" s="423"/>
      <c r="G38" s="423"/>
      <c r="H38" s="423">
        <v>2017</v>
      </c>
      <c r="I38" s="423"/>
      <c r="J38" s="423"/>
      <c r="K38" s="424"/>
      <c r="L38" s="23"/>
    </row>
    <row r="39" spans="1:12" ht="25.5" customHeight="1" x14ac:dyDescent="0.35">
      <c r="A39" s="31"/>
      <c r="B39" s="261" t="s">
        <v>140</v>
      </c>
      <c r="C39" s="415">
        <v>68</v>
      </c>
      <c r="D39" s="416"/>
      <c r="E39" s="416"/>
      <c r="F39" s="416"/>
      <c r="G39" s="416"/>
      <c r="H39" s="416"/>
      <c r="I39" s="416"/>
      <c r="J39" s="416"/>
      <c r="K39" s="417"/>
      <c r="L39" s="23"/>
    </row>
    <row r="40" spans="1:12" ht="28.5" customHeight="1" x14ac:dyDescent="0.35">
      <c r="A40" s="31"/>
      <c r="B40" s="114" t="s">
        <v>141</v>
      </c>
      <c r="C40" s="418" t="s">
        <v>270</v>
      </c>
      <c r="D40" s="419"/>
      <c r="E40" s="419"/>
      <c r="F40" s="419"/>
      <c r="G40" s="419"/>
      <c r="H40" s="419"/>
      <c r="I40" s="419"/>
      <c r="J40" s="419"/>
      <c r="K40" s="420"/>
      <c r="L40" s="23"/>
    </row>
    <row r="41" spans="1:12" ht="81.75" customHeight="1" x14ac:dyDescent="0.35">
      <c r="A41" s="31"/>
      <c r="B41" s="114" t="s">
        <v>142</v>
      </c>
      <c r="C41" s="418" t="s">
        <v>225</v>
      </c>
      <c r="D41" s="500"/>
      <c r="E41" s="500"/>
      <c r="F41" s="500"/>
      <c r="G41" s="500"/>
      <c r="H41" s="500"/>
      <c r="I41" s="500"/>
      <c r="J41" s="500"/>
      <c r="K41" s="501"/>
      <c r="L41" s="23"/>
    </row>
    <row r="42" spans="1:12" ht="15.75" customHeight="1" x14ac:dyDescent="0.35">
      <c r="A42" s="31"/>
      <c r="B42" s="503" t="s">
        <v>167</v>
      </c>
      <c r="C42" s="504"/>
      <c r="D42" s="504"/>
      <c r="E42" s="505"/>
      <c r="F42" s="435" t="s">
        <v>24</v>
      </c>
      <c r="G42" s="435"/>
      <c r="H42" s="435" t="s">
        <v>62</v>
      </c>
      <c r="I42" s="435"/>
      <c r="J42" s="435" t="s">
        <v>63</v>
      </c>
      <c r="K42" s="436"/>
      <c r="L42" s="23"/>
    </row>
    <row r="43" spans="1:12" ht="15" customHeight="1" x14ac:dyDescent="0.35">
      <c r="A43" s="31"/>
      <c r="B43" s="506"/>
      <c r="C43" s="507"/>
      <c r="D43" s="507"/>
      <c r="E43" s="508"/>
      <c r="F43" s="502">
        <f>3.65+0.17+7.115+3.56+4.92+3+1.67+0.2+12*5+5*2</f>
        <v>94.284999999999997</v>
      </c>
      <c r="G43" s="502"/>
      <c r="H43" s="502"/>
      <c r="I43" s="502"/>
      <c r="J43" s="425">
        <f>SUM(F43:I43)</f>
        <v>94.284999999999997</v>
      </c>
      <c r="K43" s="426"/>
      <c r="L43" s="23"/>
    </row>
    <row r="44" spans="1:12" ht="15" customHeight="1" x14ac:dyDescent="0.4">
      <c r="A44" s="31"/>
      <c r="B44" s="421" t="s">
        <v>143</v>
      </c>
      <c r="C44" s="422"/>
      <c r="D44" s="405" t="s">
        <v>286</v>
      </c>
      <c r="E44" s="406"/>
      <c r="F44" s="406"/>
      <c r="G44" s="406"/>
      <c r="H44" s="406"/>
      <c r="I44" s="406"/>
      <c r="J44" s="406"/>
      <c r="K44" s="407"/>
      <c r="L44" s="23"/>
    </row>
    <row r="45" spans="1:12" ht="15.75" customHeight="1" thickBot="1" x14ac:dyDescent="0.45">
      <c r="A45" s="31"/>
      <c r="B45" s="421" t="s">
        <v>144</v>
      </c>
      <c r="C45" s="422"/>
      <c r="D45" s="408" t="s">
        <v>287</v>
      </c>
      <c r="E45" s="406"/>
      <c r="F45" s="406"/>
      <c r="G45" s="406"/>
      <c r="H45" s="406"/>
      <c r="I45" s="406"/>
      <c r="J45" s="406"/>
      <c r="K45" s="407"/>
      <c r="L45" s="23"/>
    </row>
    <row r="46" spans="1:12" ht="15" thickTop="1" x14ac:dyDescent="0.35">
      <c r="A46" s="31"/>
      <c r="B46" s="429" t="s">
        <v>25</v>
      </c>
      <c r="C46" s="430"/>
      <c r="D46" s="430"/>
      <c r="E46" s="430"/>
      <c r="F46" s="430"/>
      <c r="G46" s="430"/>
      <c r="H46" s="430"/>
      <c r="I46" s="430"/>
      <c r="J46" s="430"/>
      <c r="K46" s="431"/>
      <c r="L46" s="23"/>
    </row>
    <row r="47" spans="1:12" ht="15" customHeight="1" x14ac:dyDescent="0.4">
      <c r="A47" s="31"/>
      <c r="B47" s="421" t="s">
        <v>145</v>
      </c>
      <c r="C47" s="422"/>
      <c r="D47" s="409" t="s">
        <v>232</v>
      </c>
      <c r="E47" s="406"/>
      <c r="F47" s="406"/>
      <c r="G47" s="406"/>
      <c r="H47" s="406"/>
      <c r="I47" s="406"/>
      <c r="J47" s="406"/>
      <c r="K47" s="407"/>
      <c r="L47" s="23"/>
    </row>
    <row r="48" spans="1:12" ht="15.75" customHeight="1" thickBot="1" x14ac:dyDescent="0.45">
      <c r="A48" s="31"/>
      <c r="B48" s="421" t="s">
        <v>146</v>
      </c>
      <c r="C48" s="422"/>
      <c r="D48" s="410" t="s">
        <v>233</v>
      </c>
      <c r="E48" s="411"/>
      <c r="F48" s="411"/>
      <c r="G48" s="411"/>
      <c r="H48" s="411"/>
      <c r="I48" s="411"/>
      <c r="J48" s="411"/>
      <c r="K48" s="412"/>
      <c r="L48" s="23"/>
    </row>
    <row r="49" spans="1:12" ht="15" thickTop="1" x14ac:dyDescent="0.35">
      <c r="A49" s="31"/>
      <c r="B49" s="429" t="s">
        <v>26</v>
      </c>
      <c r="C49" s="430"/>
      <c r="D49" s="430"/>
      <c r="E49" s="430"/>
      <c r="F49" s="430"/>
      <c r="G49" s="430"/>
      <c r="H49" s="430"/>
      <c r="I49" s="430"/>
      <c r="J49" s="430"/>
      <c r="K49" s="431"/>
      <c r="L49" s="23"/>
    </row>
    <row r="50" spans="1:12" ht="15" customHeight="1" x14ac:dyDescent="0.35">
      <c r="A50" s="31"/>
      <c r="B50" s="421" t="s">
        <v>147</v>
      </c>
      <c r="C50" s="422"/>
      <c r="D50" s="418" t="s">
        <v>226</v>
      </c>
      <c r="E50" s="419"/>
      <c r="F50" s="419"/>
      <c r="G50" s="419"/>
      <c r="H50" s="419"/>
      <c r="I50" s="419"/>
      <c r="J50" s="419"/>
      <c r="K50" s="420"/>
      <c r="L50" s="23"/>
    </row>
    <row r="51" spans="1:12" ht="15" customHeight="1" x14ac:dyDescent="0.35">
      <c r="A51" s="31"/>
      <c r="B51" s="421" t="s">
        <v>148</v>
      </c>
      <c r="C51" s="422"/>
      <c r="D51" s="418" t="s">
        <v>226</v>
      </c>
      <c r="E51" s="419"/>
      <c r="F51" s="419"/>
      <c r="G51" s="419"/>
      <c r="H51" s="419"/>
      <c r="I51" s="419"/>
      <c r="J51" s="419"/>
      <c r="K51" s="420"/>
      <c r="L51" s="23"/>
    </row>
    <row r="52" spans="1:12" ht="15.75" customHeight="1" thickBot="1" x14ac:dyDescent="0.4">
      <c r="A52" s="31"/>
      <c r="B52" s="413" t="s">
        <v>149</v>
      </c>
      <c r="C52" s="414"/>
      <c r="D52" s="398" t="s">
        <v>227</v>
      </c>
      <c r="E52" s="399"/>
      <c r="F52" s="399"/>
      <c r="G52" s="399"/>
      <c r="H52" s="399"/>
      <c r="I52" s="399"/>
      <c r="J52" s="399"/>
      <c r="K52" s="400"/>
      <c r="L52" s="23"/>
    </row>
    <row r="53" spans="1:12" ht="14.6" thickBot="1" x14ac:dyDescent="0.4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1:12" ht="16.5" customHeight="1" thickTop="1" thickBot="1" x14ac:dyDescent="0.4">
      <c r="A54" s="31"/>
      <c r="B54" s="496" t="str">
        <f>+'B Informac'!F29</f>
        <v>INSTRUCCIONES: Asegurese de tener a mano el Anexo 1. "Instructivo de la HIPNCTI" antes de llenar las celdas con fondo verde claro.</v>
      </c>
      <c r="C54" s="497"/>
      <c r="D54" s="497"/>
      <c r="E54" s="497"/>
      <c r="F54" s="497"/>
      <c r="G54" s="497"/>
      <c r="H54" s="497"/>
      <c r="I54" s="497"/>
      <c r="J54" s="497"/>
      <c r="K54" s="498"/>
      <c r="L54" s="23"/>
    </row>
    <row r="55" spans="1:12" ht="14.6" thickTop="1" x14ac:dyDescent="0.35"/>
  </sheetData>
  <mergeCells count="90">
    <mergeCell ref="B54:K54"/>
    <mergeCell ref="B13:C14"/>
    <mergeCell ref="C12:K12"/>
    <mergeCell ref="C41:K41"/>
    <mergeCell ref="F42:G42"/>
    <mergeCell ref="H42:I42"/>
    <mergeCell ref="F43:G43"/>
    <mergeCell ref="H43:I43"/>
    <mergeCell ref="B42:E43"/>
    <mergeCell ref="C32:K32"/>
    <mergeCell ref="C33:K33"/>
    <mergeCell ref="C34:K34"/>
    <mergeCell ref="C35:D35"/>
    <mergeCell ref="E35:F35"/>
    <mergeCell ref="C15:K15"/>
    <mergeCell ref="C21:E21"/>
    <mergeCell ref="D2:K2"/>
    <mergeCell ref="B27:C28"/>
    <mergeCell ref="C16:E16"/>
    <mergeCell ref="B10:K10"/>
    <mergeCell ref="F16:H16"/>
    <mergeCell ref="I16:K16"/>
    <mergeCell ref="I21:K21"/>
    <mergeCell ref="B16:B17"/>
    <mergeCell ref="C17:E17"/>
    <mergeCell ref="F17:H17"/>
    <mergeCell ref="C11:K11"/>
    <mergeCell ref="I17:K17"/>
    <mergeCell ref="B18:C19"/>
    <mergeCell ref="D18:G18"/>
    <mergeCell ref="D27:K27"/>
    <mergeCell ref="D28:K28"/>
    <mergeCell ref="D3:K3"/>
    <mergeCell ref="D4:K4"/>
    <mergeCell ref="D5:K5"/>
    <mergeCell ref="D8:K8"/>
    <mergeCell ref="D6:K6"/>
    <mergeCell ref="B21:B22"/>
    <mergeCell ref="C20:K20"/>
    <mergeCell ref="C22:E22"/>
    <mergeCell ref="F21:H21"/>
    <mergeCell ref="B47:C47"/>
    <mergeCell ref="D37:G37"/>
    <mergeCell ref="H37:K37"/>
    <mergeCell ref="H30:I30"/>
    <mergeCell ref="B45:C45"/>
    <mergeCell ref="J42:K42"/>
    <mergeCell ref="B29:C30"/>
    <mergeCell ref="H29:I29"/>
    <mergeCell ref="D30:E30"/>
    <mergeCell ref="F30:G30"/>
    <mergeCell ref="F22:H22"/>
    <mergeCell ref="I22:K22"/>
    <mergeCell ref="G35:H35"/>
    <mergeCell ref="I35:J35"/>
    <mergeCell ref="H18:K18"/>
    <mergeCell ref="D19:G19"/>
    <mergeCell ref="H19:K19"/>
    <mergeCell ref="D51:K51"/>
    <mergeCell ref="J43:K43"/>
    <mergeCell ref="J30:K30"/>
    <mergeCell ref="B26:K26"/>
    <mergeCell ref="C25:K25"/>
    <mergeCell ref="J29:K29"/>
    <mergeCell ref="B35:B36"/>
    <mergeCell ref="B50:C50"/>
    <mergeCell ref="B51:C51"/>
    <mergeCell ref="B46:K46"/>
    <mergeCell ref="B49:K49"/>
    <mergeCell ref="F29:G29"/>
    <mergeCell ref="B37:C38"/>
    <mergeCell ref="D29:E29"/>
    <mergeCell ref="B31:K31"/>
    <mergeCell ref="D50:K50"/>
    <mergeCell ref="D52:K52"/>
    <mergeCell ref="C36:D36"/>
    <mergeCell ref="E36:F36"/>
    <mergeCell ref="G36:H36"/>
    <mergeCell ref="I36:J36"/>
    <mergeCell ref="D44:K44"/>
    <mergeCell ref="D45:K45"/>
    <mergeCell ref="D47:K47"/>
    <mergeCell ref="D48:K48"/>
    <mergeCell ref="B52:C52"/>
    <mergeCell ref="C39:K39"/>
    <mergeCell ref="C40:K40"/>
    <mergeCell ref="B44:C44"/>
    <mergeCell ref="D38:G38"/>
    <mergeCell ref="H38:K38"/>
    <mergeCell ref="B48:C4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L55"/>
  <sheetViews>
    <sheetView zoomScale="70" zoomScaleNormal="70" zoomScalePageLayoutView="85" workbookViewId="0">
      <selection activeCell="Q12" sqref="Q12"/>
    </sheetView>
  </sheetViews>
  <sheetFormatPr baseColWidth="10" defaultColWidth="11.4609375" defaultRowHeight="14.15" x14ac:dyDescent="0.35"/>
  <cols>
    <col min="1" max="1" width="15.69140625" style="89" customWidth="1"/>
    <col min="2" max="2" width="35.69140625" style="89" customWidth="1"/>
    <col min="3" max="11" width="13.69140625" style="89" customWidth="1"/>
    <col min="12" max="16384" width="11.4609375" style="89"/>
  </cols>
  <sheetData>
    <row r="1" spans="1:12" ht="13.5" customHeight="1" thickBot="1" x14ac:dyDescent="0.4">
      <c r="D1" s="22"/>
      <c r="E1" s="22"/>
      <c r="F1" s="22"/>
      <c r="G1" s="22"/>
      <c r="H1" s="22"/>
      <c r="I1" s="22"/>
      <c r="J1" s="22"/>
      <c r="K1" s="22"/>
    </row>
    <row r="2" spans="1:12" ht="18" customHeight="1" x14ac:dyDescent="0.35">
      <c r="C2" s="31"/>
      <c r="D2" s="360"/>
      <c r="E2" s="473"/>
      <c r="F2" s="473"/>
      <c r="G2" s="473"/>
      <c r="H2" s="473"/>
      <c r="I2" s="473"/>
      <c r="J2" s="473"/>
      <c r="K2" s="361"/>
      <c r="L2" s="23"/>
    </row>
    <row r="3" spans="1:12" ht="17.600000000000001" x14ac:dyDescent="0.35">
      <c r="C3" s="31"/>
      <c r="D3" s="362" t="s">
        <v>71</v>
      </c>
      <c r="E3" s="370"/>
      <c r="F3" s="370"/>
      <c r="G3" s="370"/>
      <c r="H3" s="370"/>
      <c r="I3" s="370"/>
      <c r="J3" s="370"/>
      <c r="K3" s="363"/>
      <c r="L3" s="23"/>
    </row>
    <row r="4" spans="1:12" ht="17.600000000000001" x14ac:dyDescent="0.35">
      <c r="C4" s="31"/>
      <c r="D4" s="362" t="s">
        <v>80</v>
      </c>
      <c r="E4" s="370"/>
      <c r="F4" s="370"/>
      <c r="G4" s="370"/>
      <c r="H4" s="370"/>
      <c r="I4" s="370"/>
      <c r="J4" s="370"/>
      <c r="K4" s="363"/>
      <c r="L4" s="23"/>
    </row>
    <row r="5" spans="1:12" ht="18.75" customHeight="1" x14ac:dyDescent="0.35">
      <c r="C5" s="31"/>
      <c r="D5" s="362" t="s">
        <v>85</v>
      </c>
      <c r="E5" s="370"/>
      <c r="F5" s="370"/>
      <c r="G5" s="370"/>
      <c r="H5" s="370"/>
      <c r="I5" s="370"/>
      <c r="J5" s="370"/>
      <c r="K5" s="363"/>
      <c r="L5" s="23"/>
    </row>
    <row r="6" spans="1:12" ht="18" thickBot="1" x14ac:dyDescent="0.4">
      <c r="C6" s="31"/>
      <c r="D6" s="470" t="s">
        <v>92</v>
      </c>
      <c r="E6" s="471"/>
      <c r="F6" s="471"/>
      <c r="G6" s="471"/>
      <c r="H6" s="471"/>
      <c r="I6" s="471"/>
      <c r="J6" s="471"/>
      <c r="K6" s="472"/>
    </row>
    <row r="7" spans="1:12" ht="13.5" customHeight="1" x14ac:dyDescent="0.35">
      <c r="C7" s="31"/>
      <c r="D7" s="91"/>
      <c r="E7" s="91"/>
      <c r="F7" s="91"/>
      <c r="G7" s="91"/>
      <c r="H7" s="91"/>
      <c r="I7" s="91"/>
      <c r="J7" s="91"/>
      <c r="K7" s="91"/>
      <c r="L7" s="23"/>
    </row>
    <row r="8" spans="1:12" ht="17.600000000000001" x14ac:dyDescent="0.4">
      <c r="D8" s="467" t="s">
        <v>200</v>
      </c>
      <c r="E8" s="468"/>
      <c r="F8" s="468"/>
      <c r="G8" s="468"/>
      <c r="H8" s="468"/>
      <c r="I8" s="468"/>
      <c r="J8" s="468"/>
      <c r="K8" s="469"/>
    </row>
    <row r="9" spans="1:12" ht="14.05" customHeight="1" thickBot="1" x14ac:dyDescent="0.4"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6" x14ac:dyDescent="0.35">
      <c r="A10" s="31"/>
      <c r="B10" s="479">
        <v>0</v>
      </c>
      <c r="C10" s="480"/>
      <c r="D10" s="480"/>
      <c r="E10" s="480"/>
      <c r="F10" s="480"/>
      <c r="G10" s="480"/>
      <c r="H10" s="480"/>
      <c r="I10" s="480"/>
      <c r="J10" s="480"/>
      <c r="K10" s="481"/>
      <c r="L10" s="23"/>
    </row>
    <row r="11" spans="1:12" ht="30.75" customHeight="1" x14ac:dyDescent="0.35">
      <c r="A11" s="31"/>
      <c r="B11" s="113" t="s">
        <v>0</v>
      </c>
      <c r="C11" s="488" t="str">
        <f>+'B Informac'!H10</f>
        <v>Dirección de Innovación</v>
      </c>
      <c r="D11" s="489"/>
      <c r="E11" s="489"/>
      <c r="F11" s="489"/>
      <c r="G11" s="489"/>
      <c r="H11" s="489"/>
      <c r="I11" s="489"/>
      <c r="J11" s="489"/>
      <c r="K11" s="490"/>
      <c r="L11" s="23"/>
    </row>
    <row r="12" spans="1:12" ht="30.75" customHeight="1" x14ac:dyDescent="0.35">
      <c r="A12" s="31"/>
      <c r="B12" s="113" t="s">
        <v>110</v>
      </c>
      <c r="C12" s="418" t="str">
        <f>+'C Alineac'!C17</f>
        <v>P.02.02.Cantidad de estudiantes de 15-20 años desarrollando un proyecto de innovación a partir del Programa Innovación Joven.</v>
      </c>
      <c r="D12" s="499"/>
      <c r="E12" s="499"/>
      <c r="F12" s="499"/>
      <c r="G12" s="499"/>
      <c r="H12" s="499"/>
      <c r="I12" s="499"/>
      <c r="J12" s="499"/>
      <c r="K12" s="527"/>
      <c r="L12" s="23"/>
    </row>
    <row r="13" spans="1:12" ht="15" customHeight="1" x14ac:dyDescent="0.35">
      <c r="A13" s="31"/>
      <c r="B13" s="439" t="s">
        <v>125</v>
      </c>
      <c r="C13" s="440"/>
      <c r="D13" s="254">
        <v>2015</v>
      </c>
      <c r="E13" s="254">
        <v>2016</v>
      </c>
      <c r="F13" s="254">
        <v>2017</v>
      </c>
      <c r="G13" s="254">
        <v>2018</v>
      </c>
      <c r="H13" s="254">
        <v>2019</v>
      </c>
      <c r="I13" s="254">
        <v>2020</v>
      </c>
      <c r="J13" s="254">
        <v>2021</v>
      </c>
      <c r="K13" s="299"/>
      <c r="L13" s="23"/>
    </row>
    <row r="14" spans="1:12" ht="15" customHeight="1" x14ac:dyDescent="0.35">
      <c r="A14" s="31"/>
      <c r="B14" s="441"/>
      <c r="C14" s="442"/>
      <c r="D14" s="275">
        <v>20</v>
      </c>
      <c r="E14" s="255">
        <v>35</v>
      </c>
      <c r="F14" s="255">
        <v>46</v>
      </c>
      <c r="G14" s="255">
        <v>55</v>
      </c>
      <c r="H14" s="255">
        <v>70</v>
      </c>
      <c r="I14" s="255">
        <v>85</v>
      </c>
      <c r="J14" s="255">
        <v>0</v>
      </c>
      <c r="K14" s="300"/>
      <c r="L14" s="23"/>
    </row>
    <row r="15" spans="1:12" ht="88.5" customHeight="1" x14ac:dyDescent="0.35">
      <c r="A15" s="31"/>
      <c r="B15" s="114" t="s">
        <v>126</v>
      </c>
      <c r="C15" s="418" t="s">
        <v>288</v>
      </c>
      <c r="D15" s="511"/>
      <c r="E15" s="511"/>
      <c r="F15" s="511"/>
      <c r="G15" s="511"/>
      <c r="H15" s="511"/>
      <c r="I15" s="511"/>
      <c r="J15" s="511"/>
      <c r="K15" s="519"/>
      <c r="L15" s="23"/>
    </row>
    <row r="16" spans="1:12" ht="15" customHeight="1" x14ac:dyDescent="0.35">
      <c r="A16" s="31"/>
      <c r="B16" s="483" t="s">
        <v>127</v>
      </c>
      <c r="C16" s="476" t="s">
        <v>115</v>
      </c>
      <c r="D16" s="477"/>
      <c r="E16" s="478"/>
      <c r="F16" s="476" t="s">
        <v>19</v>
      </c>
      <c r="G16" s="477"/>
      <c r="H16" s="478"/>
      <c r="I16" s="476" t="s">
        <v>20</v>
      </c>
      <c r="J16" s="477"/>
      <c r="K16" s="482"/>
      <c r="L16" s="23"/>
    </row>
    <row r="17" spans="1:12" ht="15" customHeight="1" x14ac:dyDescent="0.4">
      <c r="A17" s="31"/>
      <c r="B17" s="484"/>
      <c r="C17" s="520" t="s">
        <v>289</v>
      </c>
      <c r="D17" s="521"/>
      <c r="E17" s="522"/>
      <c r="F17" s="523" t="s">
        <v>282</v>
      </c>
      <c r="G17" s="524"/>
      <c r="H17" s="525"/>
      <c r="I17" s="520" t="s">
        <v>283</v>
      </c>
      <c r="J17" s="521"/>
      <c r="K17" s="526"/>
      <c r="L17" s="23"/>
    </row>
    <row r="18" spans="1:12" ht="15" customHeight="1" x14ac:dyDescent="0.35">
      <c r="A18" s="31"/>
      <c r="B18" s="439" t="s">
        <v>128</v>
      </c>
      <c r="C18" s="440"/>
      <c r="D18" s="491" t="s">
        <v>21</v>
      </c>
      <c r="E18" s="492"/>
      <c r="F18" s="492"/>
      <c r="G18" s="493"/>
      <c r="H18" s="449" t="s">
        <v>22</v>
      </c>
      <c r="I18" s="450"/>
      <c r="J18" s="450"/>
      <c r="K18" s="451"/>
      <c r="L18" s="23"/>
    </row>
    <row r="19" spans="1:12" ht="15" customHeight="1" x14ac:dyDescent="0.35">
      <c r="A19" s="31"/>
      <c r="B19" s="441"/>
      <c r="C19" s="442"/>
      <c r="D19" s="452" t="s">
        <v>290</v>
      </c>
      <c r="E19" s="453"/>
      <c r="F19" s="453"/>
      <c r="G19" s="454"/>
      <c r="H19" s="403"/>
      <c r="I19" s="455"/>
      <c r="J19" s="455"/>
      <c r="K19" s="456"/>
      <c r="L19" s="23"/>
    </row>
    <row r="20" spans="1:12" ht="30" customHeight="1" x14ac:dyDescent="0.35">
      <c r="A20" s="31"/>
      <c r="B20" s="115" t="s">
        <v>129</v>
      </c>
      <c r="C20" s="459">
        <v>0.33329999999999999</v>
      </c>
      <c r="D20" s="460"/>
      <c r="E20" s="460"/>
      <c r="F20" s="460"/>
      <c r="G20" s="460"/>
      <c r="H20" s="460"/>
      <c r="I20" s="460"/>
      <c r="J20" s="460"/>
      <c r="K20" s="461"/>
      <c r="L20" s="23"/>
    </row>
    <row r="21" spans="1:12" x14ac:dyDescent="0.35">
      <c r="A21" s="31"/>
      <c r="B21" s="457" t="s">
        <v>130</v>
      </c>
      <c r="C21" s="449" t="s">
        <v>46</v>
      </c>
      <c r="D21" s="450"/>
      <c r="E21" s="462"/>
      <c r="F21" s="449" t="s">
        <v>47</v>
      </c>
      <c r="G21" s="450"/>
      <c r="H21" s="462"/>
      <c r="I21" s="449" t="s">
        <v>48</v>
      </c>
      <c r="J21" s="450"/>
      <c r="K21" s="451"/>
      <c r="L21" s="23"/>
    </row>
    <row r="22" spans="1:12" x14ac:dyDescent="0.35">
      <c r="A22" s="31"/>
      <c r="B22" s="458"/>
      <c r="C22" s="403"/>
      <c r="D22" s="455"/>
      <c r="E22" s="404"/>
      <c r="F22" s="403"/>
      <c r="G22" s="455"/>
      <c r="H22" s="404"/>
      <c r="I22" s="403" t="s">
        <v>224</v>
      </c>
      <c r="J22" s="455"/>
      <c r="K22" s="456"/>
      <c r="L22" s="23"/>
    </row>
    <row r="23" spans="1:12" ht="30.75" customHeight="1" x14ac:dyDescent="0.35">
      <c r="A23" s="31"/>
      <c r="B23" s="116" t="s">
        <v>131</v>
      </c>
      <c r="C23" s="55"/>
      <c r="D23" s="109" t="s">
        <v>68</v>
      </c>
      <c r="E23" s="110" t="s">
        <v>70</v>
      </c>
      <c r="F23" s="111" t="s">
        <v>69</v>
      </c>
      <c r="G23" s="110" t="s">
        <v>49</v>
      </c>
      <c r="H23" s="112" t="s">
        <v>50</v>
      </c>
      <c r="I23" s="110" t="s">
        <v>51</v>
      </c>
      <c r="J23" s="112" t="s">
        <v>52</v>
      </c>
      <c r="K23" s="117" t="s">
        <v>53</v>
      </c>
      <c r="L23" s="23"/>
    </row>
    <row r="24" spans="1:12" ht="15" customHeight="1" x14ac:dyDescent="0.35">
      <c r="A24" s="31"/>
      <c r="B24" s="118"/>
      <c r="C24" s="56"/>
      <c r="D24" s="57"/>
      <c r="E24" s="265"/>
      <c r="F24" s="263">
        <v>46</v>
      </c>
      <c r="G24" s="57">
        <v>23</v>
      </c>
      <c r="H24" s="58">
        <v>23</v>
      </c>
      <c r="I24" s="264">
        <v>0</v>
      </c>
      <c r="J24" s="262">
        <v>0</v>
      </c>
      <c r="K24" s="119">
        <v>0</v>
      </c>
      <c r="L24" s="23"/>
    </row>
    <row r="25" spans="1:12" ht="30" customHeight="1" thickBot="1" x14ac:dyDescent="0.4">
      <c r="A25" s="31"/>
      <c r="B25" s="114" t="s">
        <v>132</v>
      </c>
      <c r="C25" s="432" t="s">
        <v>220</v>
      </c>
      <c r="D25" s="433"/>
      <c r="E25" s="433"/>
      <c r="F25" s="433"/>
      <c r="G25" s="433"/>
      <c r="H25" s="433"/>
      <c r="I25" s="433"/>
      <c r="J25" s="433"/>
      <c r="K25" s="434"/>
      <c r="L25" s="23"/>
    </row>
    <row r="26" spans="1:12" ht="15" thickTop="1" x14ac:dyDescent="0.35">
      <c r="A26" s="31"/>
      <c r="B26" s="429" t="s">
        <v>45</v>
      </c>
      <c r="C26" s="430"/>
      <c r="D26" s="430"/>
      <c r="E26" s="430"/>
      <c r="F26" s="430"/>
      <c r="G26" s="430"/>
      <c r="H26" s="430"/>
      <c r="I26" s="430"/>
      <c r="J26" s="430"/>
      <c r="K26" s="431"/>
      <c r="L26" s="23"/>
    </row>
    <row r="27" spans="1:12" ht="14.25" customHeight="1" x14ac:dyDescent="0.35">
      <c r="A27" s="31"/>
      <c r="B27" s="474" t="s">
        <v>133</v>
      </c>
      <c r="C27" s="475"/>
      <c r="D27" s="463" t="s">
        <v>54</v>
      </c>
      <c r="E27" s="464"/>
      <c r="F27" s="464"/>
      <c r="G27" s="464"/>
      <c r="H27" s="464"/>
      <c r="I27" s="464"/>
      <c r="J27" s="464"/>
      <c r="K27" s="466"/>
      <c r="L27" s="23"/>
    </row>
    <row r="28" spans="1:12" x14ac:dyDescent="0.35">
      <c r="A28" s="31"/>
      <c r="B28" s="441"/>
      <c r="C28" s="442"/>
      <c r="D28" s="401" t="s">
        <v>166</v>
      </c>
      <c r="E28" s="494"/>
      <c r="F28" s="494"/>
      <c r="G28" s="494"/>
      <c r="H28" s="494"/>
      <c r="I28" s="494"/>
      <c r="J28" s="494"/>
      <c r="K28" s="495"/>
      <c r="L28" s="23"/>
    </row>
    <row r="29" spans="1:12" x14ac:dyDescent="0.35">
      <c r="A29" s="31"/>
      <c r="B29" s="439" t="s">
        <v>134</v>
      </c>
      <c r="C29" s="440"/>
      <c r="D29" s="443" t="s">
        <v>55</v>
      </c>
      <c r="E29" s="444"/>
      <c r="F29" s="435" t="s">
        <v>56</v>
      </c>
      <c r="G29" s="435"/>
      <c r="H29" s="435" t="s">
        <v>57</v>
      </c>
      <c r="I29" s="435"/>
      <c r="J29" s="435" t="s">
        <v>44</v>
      </c>
      <c r="K29" s="436"/>
      <c r="L29" s="23"/>
    </row>
    <row r="30" spans="1:12" ht="15.75" customHeight="1" thickBot="1" x14ac:dyDescent="0.4">
      <c r="A30" s="31"/>
      <c r="B30" s="441"/>
      <c r="C30" s="442"/>
      <c r="D30" s="401"/>
      <c r="E30" s="402"/>
      <c r="F30" s="427" t="s">
        <v>224</v>
      </c>
      <c r="G30" s="427"/>
      <c r="H30" s="427"/>
      <c r="I30" s="427"/>
      <c r="J30" s="427"/>
      <c r="K30" s="428"/>
      <c r="L30" s="23"/>
    </row>
    <row r="31" spans="1:12" ht="15" thickTop="1" x14ac:dyDescent="0.35">
      <c r="A31" s="31"/>
      <c r="B31" s="429" t="s">
        <v>23</v>
      </c>
      <c r="C31" s="430"/>
      <c r="D31" s="430"/>
      <c r="E31" s="430"/>
      <c r="F31" s="430"/>
      <c r="G31" s="430"/>
      <c r="H31" s="430"/>
      <c r="I31" s="430"/>
      <c r="J31" s="430"/>
      <c r="K31" s="431"/>
      <c r="L31" s="23"/>
    </row>
    <row r="32" spans="1:12" ht="30" customHeight="1" x14ac:dyDescent="0.35">
      <c r="A32" s="31"/>
      <c r="B32" s="114" t="s">
        <v>135</v>
      </c>
      <c r="C32" s="509" t="s">
        <v>228</v>
      </c>
      <c r="D32" s="500"/>
      <c r="E32" s="500"/>
      <c r="F32" s="500"/>
      <c r="G32" s="500"/>
      <c r="H32" s="500"/>
      <c r="I32" s="500"/>
      <c r="J32" s="500"/>
      <c r="K32" s="501"/>
      <c r="L32" s="23"/>
    </row>
    <row r="33" spans="1:12" ht="30" customHeight="1" x14ac:dyDescent="0.35">
      <c r="A33" s="31"/>
      <c r="B33" s="120" t="s">
        <v>136</v>
      </c>
      <c r="C33" s="509" t="s">
        <v>229</v>
      </c>
      <c r="D33" s="500"/>
      <c r="E33" s="500"/>
      <c r="F33" s="500"/>
      <c r="G33" s="500"/>
      <c r="H33" s="500"/>
      <c r="I33" s="500"/>
      <c r="J33" s="500"/>
      <c r="K33" s="501"/>
      <c r="L33" s="23"/>
    </row>
    <row r="34" spans="1:12" ht="30" customHeight="1" thickBot="1" x14ac:dyDescent="0.4">
      <c r="A34" s="31"/>
      <c r="B34" s="114" t="s">
        <v>137</v>
      </c>
      <c r="C34" s="432" t="s">
        <v>230</v>
      </c>
      <c r="D34" s="433"/>
      <c r="E34" s="433"/>
      <c r="F34" s="433"/>
      <c r="G34" s="433"/>
      <c r="H34" s="433"/>
      <c r="I34" s="433"/>
      <c r="J34" s="433"/>
      <c r="K34" s="434"/>
      <c r="L34" s="23"/>
    </row>
    <row r="35" spans="1:12" ht="15" customHeight="1" thickTop="1" x14ac:dyDescent="0.35">
      <c r="A35" s="31"/>
      <c r="B35" s="437" t="s">
        <v>138</v>
      </c>
      <c r="C35" s="445" t="s">
        <v>58</v>
      </c>
      <c r="D35" s="446"/>
      <c r="E35" s="445" t="s">
        <v>59</v>
      </c>
      <c r="F35" s="446"/>
      <c r="G35" s="445" t="s">
        <v>72</v>
      </c>
      <c r="H35" s="446"/>
      <c r="I35" s="447" t="s">
        <v>73</v>
      </c>
      <c r="J35" s="448"/>
      <c r="K35" s="117" t="s">
        <v>74</v>
      </c>
      <c r="L35" s="23"/>
    </row>
    <row r="36" spans="1:12" ht="15" customHeight="1" x14ac:dyDescent="0.35">
      <c r="A36" s="31"/>
      <c r="B36" s="438"/>
      <c r="C36" s="401"/>
      <c r="D36" s="402"/>
      <c r="E36" s="401" t="s">
        <v>224</v>
      </c>
      <c r="F36" s="402"/>
      <c r="G36" s="401"/>
      <c r="H36" s="402"/>
      <c r="I36" s="403"/>
      <c r="J36" s="404"/>
      <c r="K36" s="121"/>
      <c r="L36" s="23"/>
    </row>
    <row r="37" spans="1:12" ht="15.75" customHeight="1" x14ac:dyDescent="0.35">
      <c r="A37" s="31"/>
      <c r="B37" s="439" t="s">
        <v>139</v>
      </c>
      <c r="C37" s="440"/>
      <c r="D37" s="463" t="s">
        <v>60</v>
      </c>
      <c r="E37" s="464"/>
      <c r="F37" s="464"/>
      <c r="G37" s="465"/>
      <c r="H37" s="463" t="s">
        <v>61</v>
      </c>
      <c r="I37" s="464"/>
      <c r="J37" s="464"/>
      <c r="K37" s="466"/>
      <c r="L37" s="23"/>
    </row>
    <row r="38" spans="1:12" x14ac:dyDescent="0.35">
      <c r="A38" s="31"/>
      <c r="B38" s="441"/>
      <c r="C38" s="442"/>
      <c r="D38" s="423">
        <v>2015</v>
      </c>
      <c r="E38" s="423"/>
      <c r="F38" s="423"/>
      <c r="G38" s="423"/>
      <c r="H38" s="423">
        <v>2017</v>
      </c>
      <c r="I38" s="423"/>
      <c r="J38" s="423"/>
      <c r="K38" s="424"/>
      <c r="L38" s="23"/>
    </row>
    <row r="39" spans="1:12" ht="25.5" customHeight="1" x14ac:dyDescent="0.35">
      <c r="A39" s="31"/>
      <c r="B39" s="261" t="s">
        <v>140</v>
      </c>
      <c r="C39" s="415">
        <v>20</v>
      </c>
      <c r="D39" s="416"/>
      <c r="E39" s="416"/>
      <c r="F39" s="416"/>
      <c r="G39" s="416"/>
      <c r="H39" s="416"/>
      <c r="I39" s="416"/>
      <c r="J39" s="416"/>
      <c r="K39" s="417"/>
      <c r="L39" s="23"/>
    </row>
    <row r="40" spans="1:12" ht="28.5" customHeight="1" x14ac:dyDescent="0.35">
      <c r="A40" s="31"/>
      <c r="B40" s="114" t="s">
        <v>141</v>
      </c>
      <c r="C40" s="418" t="s">
        <v>270</v>
      </c>
      <c r="D40" s="419"/>
      <c r="E40" s="419"/>
      <c r="F40" s="419"/>
      <c r="G40" s="419"/>
      <c r="H40" s="419"/>
      <c r="I40" s="419"/>
      <c r="J40" s="419"/>
      <c r="K40" s="420"/>
      <c r="L40" s="23"/>
    </row>
    <row r="41" spans="1:12" ht="59.25" customHeight="1" x14ac:dyDescent="0.35">
      <c r="A41" s="31"/>
      <c r="B41" s="114" t="s">
        <v>142</v>
      </c>
      <c r="C41" s="418" t="s">
        <v>231</v>
      </c>
      <c r="D41" s="500"/>
      <c r="E41" s="500"/>
      <c r="F41" s="500"/>
      <c r="G41" s="500"/>
      <c r="H41" s="500"/>
      <c r="I41" s="500"/>
      <c r="J41" s="500"/>
      <c r="K41" s="501"/>
      <c r="L41" s="23"/>
    </row>
    <row r="42" spans="1:12" ht="15.75" customHeight="1" x14ac:dyDescent="0.35">
      <c r="A42" s="31"/>
      <c r="B42" s="503" t="s">
        <v>167</v>
      </c>
      <c r="C42" s="504"/>
      <c r="D42" s="504"/>
      <c r="E42" s="505"/>
      <c r="F42" s="435" t="s">
        <v>24</v>
      </c>
      <c r="G42" s="435"/>
      <c r="H42" s="435" t="s">
        <v>62</v>
      </c>
      <c r="I42" s="435"/>
      <c r="J42" s="435" t="s">
        <v>63</v>
      </c>
      <c r="K42" s="436"/>
      <c r="L42" s="23"/>
    </row>
    <row r="43" spans="1:12" ht="15" customHeight="1" x14ac:dyDescent="0.35">
      <c r="A43" s="31"/>
      <c r="B43" s="506"/>
      <c r="C43" s="507"/>
      <c r="D43" s="507"/>
      <c r="E43" s="508"/>
      <c r="F43" s="502">
        <f>3.65+0.2+3+1.67+10+0.6+7.5*5+0.5*2+10</f>
        <v>67.62</v>
      </c>
      <c r="G43" s="502"/>
      <c r="H43" s="502"/>
      <c r="I43" s="502"/>
      <c r="J43" s="425">
        <f>SUM(F43:I43)</f>
        <v>67.62</v>
      </c>
      <c r="K43" s="426"/>
      <c r="L43" s="23"/>
    </row>
    <row r="44" spans="1:12" ht="15" customHeight="1" x14ac:dyDescent="0.35">
      <c r="A44" s="31"/>
      <c r="B44" s="421" t="s">
        <v>143</v>
      </c>
      <c r="C44" s="422"/>
      <c r="D44" s="513">
        <v>42130</v>
      </c>
      <c r="E44" s="513"/>
      <c r="F44" s="513"/>
      <c r="G44" s="513"/>
      <c r="H44" s="513"/>
      <c r="I44" s="513"/>
      <c r="J44" s="513"/>
      <c r="K44" s="514"/>
      <c r="L44" s="23"/>
    </row>
    <row r="45" spans="1:12" ht="15.75" customHeight="1" thickBot="1" x14ac:dyDescent="0.45">
      <c r="A45" s="31"/>
      <c r="B45" s="421" t="s">
        <v>144</v>
      </c>
      <c r="C45" s="422"/>
      <c r="D45" s="405" t="s">
        <v>287</v>
      </c>
      <c r="E45" s="406"/>
      <c r="F45" s="406"/>
      <c r="G45" s="406"/>
      <c r="H45" s="406"/>
      <c r="I45" s="406"/>
      <c r="J45" s="406"/>
      <c r="K45" s="515"/>
      <c r="L45" s="23"/>
    </row>
    <row r="46" spans="1:12" ht="15" thickTop="1" x14ac:dyDescent="0.35">
      <c r="A46" s="31"/>
      <c r="B46" s="429" t="s">
        <v>25</v>
      </c>
      <c r="C46" s="430"/>
      <c r="D46" s="430"/>
      <c r="E46" s="430"/>
      <c r="F46" s="430"/>
      <c r="G46" s="430"/>
      <c r="H46" s="430"/>
      <c r="I46" s="430"/>
      <c r="J46" s="430"/>
      <c r="K46" s="431"/>
      <c r="L46" s="23"/>
    </row>
    <row r="47" spans="1:12" ht="15" customHeight="1" x14ac:dyDescent="0.35">
      <c r="A47" s="31"/>
      <c r="B47" s="421" t="s">
        <v>145</v>
      </c>
      <c r="C47" s="422"/>
      <c r="D47" s="418" t="s">
        <v>232</v>
      </c>
      <c r="E47" s="419"/>
      <c r="F47" s="419"/>
      <c r="G47" s="419"/>
      <c r="H47" s="419"/>
      <c r="I47" s="419"/>
      <c r="J47" s="419"/>
      <c r="K47" s="420"/>
      <c r="L47" s="23"/>
    </row>
    <row r="48" spans="1:12" ht="15.75" customHeight="1" thickBot="1" x14ac:dyDescent="0.4">
      <c r="A48" s="31"/>
      <c r="B48" s="421" t="s">
        <v>146</v>
      </c>
      <c r="C48" s="422"/>
      <c r="D48" s="516" t="s">
        <v>233</v>
      </c>
      <c r="E48" s="517"/>
      <c r="F48" s="517"/>
      <c r="G48" s="517"/>
      <c r="H48" s="517"/>
      <c r="I48" s="517"/>
      <c r="J48" s="517"/>
      <c r="K48" s="518"/>
      <c r="L48" s="23"/>
    </row>
    <row r="49" spans="1:12" ht="15" thickTop="1" x14ac:dyDescent="0.35">
      <c r="A49" s="31"/>
      <c r="B49" s="429" t="s">
        <v>26</v>
      </c>
      <c r="C49" s="430"/>
      <c r="D49" s="430"/>
      <c r="E49" s="430"/>
      <c r="F49" s="430"/>
      <c r="G49" s="430"/>
      <c r="H49" s="430"/>
      <c r="I49" s="430"/>
      <c r="J49" s="430"/>
      <c r="K49" s="431"/>
      <c r="L49" s="23"/>
    </row>
    <row r="50" spans="1:12" ht="15" customHeight="1" x14ac:dyDescent="0.35">
      <c r="A50" s="31"/>
      <c r="B50" s="421" t="s">
        <v>147</v>
      </c>
      <c r="C50" s="422"/>
      <c r="D50" s="418" t="s">
        <v>234</v>
      </c>
      <c r="E50" s="419"/>
      <c r="F50" s="419"/>
      <c r="G50" s="419"/>
      <c r="H50" s="419"/>
      <c r="I50" s="419"/>
      <c r="J50" s="419"/>
      <c r="K50" s="420"/>
      <c r="L50" s="23"/>
    </row>
    <row r="51" spans="1:12" ht="15" customHeight="1" x14ac:dyDescent="0.35">
      <c r="A51" s="31"/>
      <c r="B51" s="421" t="s">
        <v>148</v>
      </c>
      <c r="C51" s="422"/>
      <c r="D51" s="418" t="s">
        <v>234</v>
      </c>
      <c r="E51" s="419"/>
      <c r="F51" s="419"/>
      <c r="G51" s="419"/>
      <c r="H51" s="419"/>
      <c r="I51" s="419"/>
      <c r="J51" s="419"/>
      <c r="K51" s="420"/>
      <c r="L51" s="23"/>
    </row>
    <row r="52" spans="1:12" ht="15.75" customHeight="1" thickBot="1" x14ac:dyDescent="0.4">
      <c r="A52" s="31"/>
      <c r="B52" s="413" t="s">
        <v>149</v>
      </c>
      <c r="C52" s="414"/>
      <c r="D52" s="398" t="s">
        <v>227</v>
      </c>
      <c r="E52" s="399"/>
      <c r="F52" s="399"/>
      <c r="G52" s="399"/>
      <c r="H52" s="399"/>
      <c r="I52" s="399"/>
      <c r="J52" s="399"/>
      <c r="K52" s="400"/>
      <c r="L52" s="23"/>
    </row>
    <row r="53" spans="1:12" ht="14.6" thickBot="1" x14ac:dyDescent="0.4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1:12" ht="16.5" customHeight="1" thickTop="1" thickBot="1" x14ac:dyDescent="0.4">
      <c r="A54" s="31"/>
      <c r="B54" s="496" t="str">
        <f>+'B Informac'!F29</f>
        <v>INSTRUCCIONES: Asegurese de tener a mano el Anexo 1. "Instructivo de la HIPNCTI" antes de llenar las celdas con fondo verde claro.</v>
      </c>
      <c r="C54" s="497"/>
      <c r="D54" s="497"/>
      <c r="E54" s="497"/>
      <c r="F54" s="497"/>
      <c r="G54" s="497"/>
      <c r="H54" s="497"/>
      <c r="I54" s="497"/>
      <c r="J54" s="497"/>
      <c r="K54" s="498"/>
      <c r="L54" s="23"/>
    </row>
    <row r="55" spans="1:12" ht="14.6" thickTop="1" x14ac:dyDescent="0.35"/>
  </sheetData>
  <mergeCells count="90">
    <mergeCell ref="D2:K2"/>
    <mergeCell ref="D3:K3"/>
    <mergeCell ref="D4:K4"/>
    <mergeCell ref="D5:K5"/>
    <mergeCell ref="D6:K6"/>
    <mergeCell ref="B10:K10"/>
    <mergeCell ref="C11:K11"/>
    <mergeCell ref="C12:K12"/>
    <mergeCell ref="B13:C14"/>
    <mergeCell ref="D8:K8"/>
    <mergeCell ref="C20:K20"/>
    <mergeCell ref="C15:K15"/>
    <mergeCell ref="B16:B17"/>
    <mergeCell ref="C16:E16"/>
    <mergeCell ref="F16:H16"/>
    <mergeCell ref="I16:K16"/>
    <mergeCell ref="C17:E17"/>
    <mergeCell ref="F17:H17"/>
    <mergeCell ref="I17:K17"/>
    <mergeCell ref="B18:C19"/>
    <mergeCell ref="D18:G18"/>
    <mergeCell ref="H18:K18"/>
    <mergeCell ref="D19:G19"/>
    <mergeCell ref="H19:K19"/>
    <mergeCell ref="B21:B22"/>
    <mergeCell ref="C21:E21"/>
    <mergeCell ref="F21:H21"/>
    <mergeCell ref="I21:K21"/>
    <mergeCell ref="C22:E22"/>
    <mergeCell ref="F22:H22"/>
    <mergeCell ref="I22:K22"/>
    <mergeCell ref="C25:K25"/>
    <mergeCell ref="B26:K26"/>
    <mergeCell ref="B27:C28"/>
    <mergeCell ref="D27:K27"/>
    <mergeCell ref="D28:K28"/>
    <mergeCell ref="B29:C30"/>
    <mergeCell ref="D29:E29"/>
    <mergeCell ref="F29:G29"/>
    <mergeCell ref="H29:I29"/>
    <mergeCell ref="J29:K29"/>
    <mergeCell ref="D30:E30"/>
    <mergeCell ref="F30:G30"/>
    <mergeCell ref="H30:I30"/>
    <mergeCell ref="J30:K30"/>
    <mergeCell ref="B31:K31"/>
    <mergeCell ref="C32:K32"/>
    <mergeCell ref="C33:K33"/>
    <mergeCell ref="C34:K34"/>
    <mergeCell ref="B35:B36"/>
    <mergeCell ref="C35:D35"/>
    <mergeCell ref="E35:F35"/>
    <mergeCell ref="G35:H35"/>
    <mergeCell ref="I35:J35"/>
    <mergeCell ref="C36:D36"/>
    <mergeCell ref="E36:F36"/>
    <mergeCell ref="G36:H36"/>
    <mergeCell ref="I36:J36"/>
    <mergeCell ref="D47:K47"/>
    <mergeCell ref="B37:C38"/>
    <mergeCell ref="D37:G37"/>
    <mergeCell ref="H37:K37"/>
    <mergeCell ref="D38:G38"/>
    <mergeCell ref="H38:K38"/>
    <mergeCell ref="C39:K39"/>
    <mergeCell ref="C40:K40"/>
    <mergeCell ref="C41:K41"/>
    <mergeCell ref="B42:E43"/>
    <mergeCell ref="F42:G42"/>
    <mergeCell ref="H42:I42"/>
    <mergeCell ref="J42:K42"/>
    <mergeCell ref="F43:G43"/>
    <mergeCell ref="H43:I43"/>
    <mergeCell ref="J43:K43"/>
    <mergeCell ref="B44:C44"/>
    <mergeCell ref="D44:K44"/>
    <mergeCell ref="B45:C45"/>
    <mergeCell ref="D45:K45"/>
    <mergeCell ref="B54:K54"/>
    <mergeCell ref="B48:C48"/>
    <mergeCell ref="D48:K48"/>
    <mergeCell ref="B49:K49"/>
    <mergeCell ref="B50:C50"/>
    <mergeCell ref="D50:K50"/>
    <mergeCell ref="B51:C51"/>
    <mergeCell ref="D51:K51"/>
    <mergeCell ref="B46:K46"/>
    <mergeCell ref="B52:C52"/>
    <mergeCell ref="D52:K52"/>
    <mergeCell ref="B47:C4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L55"/>
  <sheetViews>
    <sheetView zoomScale="85" zoomScaleNormal="85" zoomScalePageLayoutView="85" workbookViewId="0">
      <selection activeCell="F14" sqref="F14"/>
    </sheetView>
  </sheetViews>
  <sheetFormatPr baseColWidth="10" defaultColWidth="11.4609375" defaultRowHeight="14.15" x14ac:dyDescent="0.35"/>
  <cols>
    <col min="1" max="1" width="15.69140625" style="89" customWidth="1"/>
    <col min="2" max="2" width="35.69140625" style="89" customWidth="1"/>
    <col min="3" max="11" width="13.69140625" style="89" customWidth="1"/>
    <col min="12" max="16384" width="11.4609375" style="89"/>
  </cols>
  <sheetData>
    <row r="1" spans="1:12" ht="13.5" customHeight="1" thickBot="1" x14ac:dyDescent="0.4">
      <c r="D1" s="22"/>
      <c r="E1" s="22"/>
      <c r="F1" s="22"/>
      <c r="G1" s="22"/>
      <c r="H1" s="22"/>
      <c r="I1" s="22"/>
      <c r="J1" s="22"/>
      <c r="K1" s="22"/>
    </row>
    <row r="2" spans="1:12" ht="18" customHeight="1" x14ac:dyDescent="0.35">
      <c r="C2" s="31"/>
      <c r="D2" s="360"/>
      <c r="E2" s="473"/>
      <c r="F2" s="473"/>
      <c r="G2" s="473"/>
      <c r="H2" s="473"/>
      <c r="I2" s="473"/>
      <c r="J2" s="473"/>
      <c r="K2" s="361"/>
      <c r="L2" s="23"/>
    </row>
    <row r="3" spans="1:12" ht="17.600000000000001" x14ac:dyDescent="0.35">
      <c r="C3" s="31"/>
      <c r="D3" s="362" t="s">
        <v>71</v>
      </c>
      <c r="E3" s="370"/>
      <c r="F3" s="370"/>
      <c r="G3" s="370"/>
      <c r="H3" s="370"/>
      <c r="I3" s="370"/>
      <c r="J3" s="370"/>
      <c r="K3" s="363"/>
      <c r="L3" s="23"/>
    </row>
    <row r="4" spans="1:12" ht="17.600000000000001" x14ac:dyDescent="0.35">
      <c r="C4" s="31"/>
      <c r="D4" s="362" t="s">
        <v>80</v>
      </c>
      <c r="E4" s="370"/>
      <c r="F4" s="370"/>
      <c r="G4" s="370"/>
      <c r="H4" s="370"/>
      <c r="I4" s="370"/>
      <c r="J4" s="370"/>
      <c r="K4" s="363"/>
      <c r="L4" s="23"/>
    </row>
    <row r="5" spans="1:12" ht="18.75" customHeight="1" x14ac:dyDescent="0.35">
      <c r="C5" s="31"/>
      <c r="D5" s="362" t="s">
        <v>85</v>
      </c>
      <c r="E5" s="370"/>
      <c r="F5" s="370"/>
      <c r="G5" s="370"/>
      <c r="H5" s="370"/>
      <c r="I5" s="370"/>
      <c r="J5" s="370"/>
      <c r="K5" s="363"/>
      <c r="L5" s="23"/>
    </row>
    <row r="6" spans="1:12" ht="18" thickBot="1" x14ac:dyDescent="0.4">
      <c r="C6" s="31"/>
      <c r="D6" s="470" t="s">
        <v>92</v>
      </c>
      <c r="E6" s="471"/>
      <c r="F6" s="471"/>
      <c r="G6" s="471"/>
      <c r="H6" s="471"/>
      <c r="I6" s="471"/>
      <c r="J6" s="471"/>
      <c r="K6" s="472"/>
    </row>
    <row r="7" spans="1:12" ht="13.5" customHeight="1" x14ac:dyDescent="0.35">
      <c r="C7" s="31"/>
      <c r="D7" s="91"/>
      <c r="E7" s="91"/>
      <c r="F7" s="91"/>
      <c r="G7" s="91"/>
      <c r="H7" s="91"/>
      <c r="I7" s="91"/>
      <c r="J7" s="91"/>
      <c r="K7" s="91"/>
      <c r="L7" s="23"/>
    </row>
    <row r="8" spans="1:12" ht="17.600000000000001" x14ac:dyDescent="0.4">
      <c r="D8" s="467" t="s">
        <v>200</v>
      </c>
      <c r="E8" s="468"/>
      <c r="F8" s="468"/>
      <c r="G8" s="468"/>
      <c r="H8" s="468"/>
      <c r="I8" s="468"/>
      <c r="J8" s="468"/>
      <c r="K8" s="469"/>
    </row>
    <row r="9" spans="1:12" ht="14.05" customHeight="1" thickBot="1" x14ac:dyDescent="0.4"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6" x14ac:dyDescent="0.35">
      <c r="A10" s="31"/>
      <c r="B10" s="479" t="s">
        <v>18</v>
      </c>
      <c r="C10" s="480"/>
      <c r="D10" s="480"/>
      <c r="E10" s="480"/>
      <c r="F10" s="480"/>
      <c r="G10" s="480"/>
      <c r="H10" s="480"/>
      <c r="I10" s="480"/>
      <c r="J10" s="480"/>
      <c r="K10" s="481"/>
      <c r="L10" s="23"/>
    </row>
    <row r="11" spans="1:12" ht="30.75" customHeight="1" x14ac:dyDescent="0.35">
      <c r="A11" s="31"/>
      <c r="B11" s="113" t="s">
        <v>0</v>
      </c>
      <c r="C11" s="488" t="str">
        <f>+'B Informac'!H10</f>
        <v>Dirección de Innovación</v>
      </c>
      <c r="D11" s="489"/>
      <c r="E11" s="489"/>
      <c r="F11" s="489"/>
      <c r="G11" s="489"/>
      <c r="H11" s="489"/>
      <c r="I11" s="489"/>
      <c r="J11" s="489"/>
      <c r="K11" s="490"/>
      <c r="L11" s="23"/>
    </row>
    <row r="12" spans="1:12" ht="30.75" customHeight="1" x14ac:dyDescent="0.35">
      <c r="A12" s="31"/>
      <c r="B12" s="113" t="s">
        <v>110</v>
      </c>
      <c r="C12" s="418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D12" s="499"/>
      <c r="E12" s="499"/>
      <c r="F12" s="499"/>
      <c r="G12" s="499"/>
      <c r="H12" s="499"/>
      <c r="I12" s="499"/>
      <c r="J12" s="499"/>
      <c r="K12" s="527"/>
      <c r="L12" s="23"/>
    </row>
    <row r="13" spans="1:12" ht="15" customHeight="1" x14ac:dyDescent="0.35">
      <c r="A13" s="31"/>
      <c r="B13" s="439" t="s">
        <v>125</v>
      </c>
      <c r="C13" s="440"/>
      <c r="D13" s="274">
        <v>2015</v>
      </c>
      <c r="E13" s="274">
        <v>2016</v>
      </c>
      <c r="F13" s="274">
        <v>2017</v>
      </c>
      <c r="G13" s="274">
        <v>2018</v>
      </c>
      <c r="H13" s="274">
        <v>2019</v>
      </c>
      <c r="I13" s="274">
        <v>2020</v>
      </c>
      <c r="J13" s="274">
        <v>2021</v>
      </c>
      <c r="K13" s="301"/>
      <c r="L13" s="23"/>
    </row>
    <row r="14" spans="1:12" ht="15" customHeight="1" x14ac:dyDescent="0.35">
      <c r="A14" s="31"/>
      <c r="B14" s="441"/>
      <c r="C14" s="442"/>
      <c r="D14" s="275">
        <v>25</v>
      </c>
      <c r="E14" s="276">
        <v>44</v>
      </c>
      <c r="F14" s="275">
        <v>58</v>
      </c>
      <c r="G14" s="276">
        <v>68</v>
      </c>
      <c r="H14" s="340">
        <v>80</v>
      </c>
      <c r="I14" s="340">
        <v>95</v>
      </c>
      <c r="J14" s="255">
        <v>0</v>
      </c>
      <c r="K14" s="302"/>
      <c r="L14" s="23"/>
    </row>
    <row r="15" spans="1:12" ht="41.25" customHeight="1" x14ac:dyDescent="0.35">
      <c r="A15" s="31"/>
      <c r="B15" s="114" t="s">
        <v>126</v>
      </c>
      <c r="C15" s="418" t="s">
        <v>235</v>
      </c>
      <c r="D15" s="511"/>
      <c r="E15" s="511"/>
      <c r="F15" s="511"/>
      <c r="G15" s="511"/>
      <c r="H15" s="511"/>
      <c r="I15" s="511"/>
      <c r="J15" s="511"/>
      <c r="K15" s="519"/>
      <c r="L15" s="23"/>
    </row>
    <row r="16" spans="1:12" ht="15" customHeight="1" x14ac:dyDescent="0.35">
      <c r="A16" s="31"/>
      <c r="B16" s="483" t="s">
        <v>127</v>
      </c>
      <c r="C16" s="476" t="s">
        <v>115</v>
      </c>
      <c r="D16" s="477"/>
      <c r="E16" s="478"/>
      <c r="F16" s="476" t="s">
        <v>19</v>
      </c>
      <c r="G16" s="477"/>
      <c r="H16" s="478"/>
      <c r="I16" s="476" t="s">
        <v>20</v>
      </c>
      <c r="J16" s="477"/>
      <c r="K16" s="482"/>
      <c r="L16" s="23"/>
    </row>
    <row r="17" spans="1:12" ht="15" customHeight="1" x14ac:dyDescent="0.4">
      <c r="A17" s="31"/>
      <c r="B17" s="484"/>
      <c r="C17" s="520" t="s">
        <v>291</v>
      </c>
      <c r="D17" s="521"/>
      <c r="E17" s="522"/>
      <c r="F17" s="485" t="s">
        <v>282</v>
      </c>
      <c r="G17" s="486"/>
      <c r="H17" s="487"/>
      <c r="I17" s="520" t="s">
        <v>283</v>
      </c>
      <c r="J17" s="521"/>
      <c r="K17" s="526"/>
      <c r="L17" s="23"/>
    </row>
    <row r="18" spans="1:12" ht="15" customHeight="1" x14ac:dyDescent="0.35">
      <c r="A18" s="31"/>
      <c r="B18" s="439" t="s">
        <v>128</v>
      </c>
      <c r="C18" s="440"/>
      <c r="D18" s="491" t="s">
        <v>21</v>
      </c>
      <c r="E18" s="492"/>
      <c r="F18" s="492"/>
      <c r="G18" s="493"/>
      <c r="H18" s="449" t="s">
        <v>22</v>
      </c>
      <c r="I18" s="450"/>
      <c r="J18" s="450"/>
      <c r="K18" s="451"/>
      <c r="L18" s="23"/>
    </row>
    <row r="19" spans="1:12" ht="15" customHeight="1" x14ac:dyDescent="0.35">
      <c r="A19" s="31"/>
      <c r="B19" s="441"/>
      <c r="C19" s="442"/>
      <c r="D19" s="452" t="s">
        <v>292</v>
      </c>
      <c r="E19" s="453"/>
      <c r="F19" s="453"/>
      <c r="G19" s="454"/>
      <c r="H19" s="403"/>
      <c r="I19" s="455"/>
      <c r="J19" s="455"/>
      <c r="K19" s="456"/>
      <c r="L19" s="23"/>
    </row>
    <row r="20" spans="1:12" ht="30" customHeight="1" x14ac:dyDescent="0.35">
      <c r="A20" s="31"/>
      <c r="B20" s="115" t="s">
        <v>129</v>
      </c>
      <c r="C20" s="459">
        <v>0.33</v>
      </c>
      <c r="D20" s="460"/>
      <c r="E20" s="460"/>
      <c r="F20" s="460"/>
      <c r="G20" s="460"/>
      <c r="H20" s="460"/>
      <c r="I20" s="460"/>
      <c r="J20" s="460"/>
      <c r="K20" s="461"/>
      <c r="L20" s="23"/>
    </row>
    <row r="21" spans="1:12" x14ac:dyDescent="0.35">
      <c r="A21" s="31"/>
      <c r="B21" s="457" t="s">
        <v>130</v>
      </c>
      <c r="C21" s="449" t="s">
        <v>46</v>
      </c>
      <c r="D21" s="450"/>
      <c r="E21" s="462"/>
      <c r="F21" s="449" t="s">
        <v>47</v>
      </c>
      <c r="G21" s="450"/>
      <c r="H21" s="462"/>
      <c r="I21" s="449" t="s">
        <v>48</v>
      </c>
      <c r="J21" s="450"/>
      <c r="K21" s="451"/>
      <c r="L21" s="23"/>
    </row>
    <row r="22" spans="1:12" x14ac:dyDescent="0.35">
      <c r="A22" s="31"/>
      <c r="B22" s="458"/>
      <c r="C22" s="403"/>
      <c r="D22" s="455"/>
      <c r="E22" s="404"/>
      <c r="F22" s="403"/>
      <c r="G22" s="455"/>
      <c r="H22" s="404"/>
      <c r="I22" s="403" t="s">
        <v>224</v>
      </c>
      <c r="J22" s="455"/>
      <c r="K22" s="456"/>
      <c r="L22" s="23"/>
    </row>
    <row r="23" spans="1:12" ht="30.75" customHeight="1" x14ac:dyDescent="0.35">
      <c r="A23" s="31"/>
      <c r="B23" s="116" t="s">
        <v>131</v>
      </c>
      <c r="C23" s="55"/>
      <c r="D23" s="109" t="s">
        <v>68</v>
      </c>
      <c r="E23" s="110" t="s">
        <v>70</v>
      </c>
      <c r="F23" s="111" t="s">
        <v>69</v>
      </c>
      <c r="G23" s="110" t="s">
        <v>49</v>
      </c>
      <c r="H23" s="112" t="s">
        <v>50</v>
      </c>
      <c r="I23" s="110" t="s">
        <v>51</v>
      </c>
      <c r="J23" s="112" t="s">
        <v>52</v>
      </c>
      <c r="K23" s="117" t="s">
        <v>53</v>
      </c>
      <c r="L23" s="23"/>
    </row>
    <row r="24" spans="1:12" ht="15" customHeight="1" x14ac:dyDescent="0.35">
      <c r="A24" s="31"/>
      <c r="B24" s="118"/>
      <c r="C24" s="56"/>
      <c r="D24" s="57"/>
      <c r="E24" s="265"/>
      <c r="F24" s="263">
        <v>58</v>
      </c>
      <c r="G24" s="57">
        <v>29</v>
      </c>
      <c r="H24" s="58">
        <v>29</v>
      </c>
      <c r="I24" s="264">
        <v>0</v>
      </c>
      <c r="J24" s="262">
        <v>0</v>
      </c>
      <c r="K24" s="119">
        <v>0</v>
      </c>
      <c r="L24" s="23"/>
    </row>
    <row r="25" spans="1:12" ht="30" customHeight="1" thickBot="1" x14ac:dyDescent="0.4">
      <c r="A25" s="31"/>
      <c r="B25" s="114" t="s">
        <v>132</v>
      </c>
      <c r="C25" s="432" t="s">
        <v>220</v>
      </c>
      <c r="D25" s="433"/>
      <c r="E25" s="433"/>
      <c r="F25" s="433"/>
      <c r="G25" s="433"/>
      <c r="H25" s="433"/>
      <c r="I25" s="433"/>
      <c r="J25" s="433"/>
      <c r="K25" s="434"/>
      <c r="L25" s="23"/>
    </row>
    <row r="26" spans="1:12" ht="15" thickTop="1" x14ac:dyDescent="0.35">
      <c r="A26" s="31"/>
      <c r="B26" s="429" t="s">
        <v>45</v>
      </c>
      <c r="C26" s="430"/>
      <c r="D26" s="430"/>
      <c r="E26" s="430"/>
      <c r="F26" s="430"/>
      <c r="G26" s="430"/>
      <c r="H26" s="430"/>
      <c r="I26" s="430"/>
      <c r="J26" s="430"/>
      <c r="K26" s="431"/>
      <c r="L26" s="23"/>
    </row>
    <row r="27" spans="1:12" ht="14.25" customHeight="1" x14ac:dyDescent="0.35">
      <c r="A27" s="31"/>
      <c r="B27" s="474" t="s">
        <v>133</v>
      </c>
      <c r="C27" s="475"/>
      <c r="D27" s="463" t="s">
        <v>54</v>
      </c>
      <c r="E27" s="464"/>
      <c r="F27" s="464"/>
      <c r="G27" s="464"/>
      <c r="H27" s="464"/>
      <c r="I27" s="464"/>
      <c r="J27" s="464"/>
      <c r="K27" s="466"/>
      <c r="L27" s="23"/>
    </row>
    <row r="28" spans="1:12" x14ac:dyDescent="0.35">
      <c r="A28" s="31"/>
      <c r="B28" s="441"/>
      <c r="C28" s="442"/>
      <c r="D28" s="401" t="s">
        <v>166</v>
      </c>
      <c r="E28" s="494"/>
      <c r="F28" s="494"/>
      <c r="G28" s="494"/>
      <c r="H28" s="494"/>
      <c r="I28" s="494"/>
      <c r="J28" s="494"/>
      <c r="K28" s="495"/>
      <c r="L28" s="23"/>
    </row>
    <row r="29" spans="1:12" x14ac:dyDescent="0.35">
      <c r="A29" s="31"/>
      <c r="B29" s="439" t="s">
        <v>134</v>
      </c>
      <c r="C29" s="440"/>
      <c r="D29" s="443" t="s">
        <v>55</v>
      </c>
      <c r="E29" s="444"/>
      <c r="F29" s="435" t="s">
        <v>56</v>
      </c>
      <c r="G29" s="435"/>
      <c r="H29" s="435" t="s">
        <v>57</v>
      </c>
      <c r="I29" s="435"/>
      <c r="J29" s="435" t="s">
        <v>44</v>
      </c>
      <c r="K29" s="436"/>
      <c r="L29" s="23"/>
    </row>
    <row r="30" spans="1:12" ht="15.75" customHeight="1" thickBot="1" x14ac:dyDescent="0.4">
      <c r="A30" s="31"/>
      <c r="B30" s="441"/>
      <c r="C30" s="442"/>
      <c r="D30" s="401"/>
      <c r="E30" s="402"/>
      <c r="F30" s="427" t="s">
        <v>224</v>
      </c>
      <c r="G30" s="427"/>
      <c r="H30" s="427"/>
      <c r="I30" s="427"/>
      <c r="J30" s="427"/>
      <c r="K30" s="428"/>
      <c r="L30" s="23"/>
    </row>
    <row r="31" spans="1:12" ht="15" thickTop="1" x14ac:dyDescent="0.35">
      <c r="A31" s="31"/>
      <c r="B31" s="429" t="s">
        <v>23</v>
      </c>
      <c r="C31" s="430"/>
      <c r="D31" s="430"/>
      <c r="E31" s="430"/>
      <c r="F31" s="430"/>
      <c r="G31" s="430"/>
      <c r="H31" s="430"/>
      <c r="I31" s="430"/>
      <c r="J31" s="430"/>
      <c r="K31" s="431"/>
      <c r="L31" s="23"/>
    </row>
    <row r="32" spans="1:12" ht="40.5" customHeight="1" x14ac:dyDescent="0.35">
      <c r="A32" s="31"/>
      <c r="B32" s="114" t="s">
        <v>135</v>
      </c>
      <c r="C32" s="418" t="s">
        <v>236</v>
      </c>
      <c r="D32" s="419"/>
      <c r="E32" s="419"/>
      <c r="F32" s="419"/>
      <c r="G32" s="419"/>
      <c r="H32" s="419"/>
      <c r="I32" s="419"/>
      <c r="J32" s="419"/>
      <c r="K32" s="420"/>
      <c r="L32" s="23"/>
    </row>
    <row r="33" spans="1:12" ht="30" customHeight="1" x14ac:dyDescent="0.35">
      <c r="A33" s="31"/>
      <c r="B33" s="120" t="s">
        <v>136</v>
      </c>
      <c r="C33" s="509" t="s">
        <v>237</v>
      </c>
      <c r="D33" s="500"/>
      <c r="E33" s="500"/>
      <c r="F33" s="500"/>
      <c r="G33" s="500"/>
      <c r="H33" s="500"/>
      <c r="I33" s="500"/>
      <c r="J33" s="500"/>
      <c r="K33" s="501"/>
      <c r="L33" s="23"/>
    </row>
    <row r="34" spans="1:12" ht="30" customHeight="1" thickBot="1" x14ac:dyDescent="0.4">
      <c r="A34" s="31"/>
      <c r="B34" s="114" t="s">
        <v>137</v>
      </c>
      <c r="C34" s="432" t="s">
        <v>238</v>
      </c>
      <c r="D34" s="433"/>
      <c r="E34" s="433"/>
      <c r="F34" s="433"/>
      <c r="G34" s="433"/>
      <c r="H34" s="433"/>
      <c r="I34" s="433"/>
      <c r="J34" s="433"/>
      <c r="K34" s="434"/>
      <c r="L34" s="23"/>
    </row>
    <row r="35" spans="1:12" ht="15" customHeight="1" thickTop="1" x14ac:dyDescent="0.35">
      <c r="A35" s="31"/>
      <c r="B35" s="437" t="s">
        <v>138</v>
      </c>
      <c r="C35" s="445" t="s">
        <v>58</v>
      </c>
      <c r="D35" s="446"/>
      <c r="E35" s="445" t="s">
        <v>59</v>
      </c>
      <c r="F35" s="446"/>
      <c r="G35" s="445" t="s">
        <v>72</v>
      </c>
      <c r="H35" s="446"/>
      <c r="I35" s="447" t="s">
        <v>73</v>
      </c>
      <c r="J35" s="448"/>
      <c r="K35" s="117" t="s">
        <v>74</v>
      </c>
      <c r="L35" s="23"/>
    </row>
    <row r="36" spans="1:12" ht="15" customHeight="1" x14ac:dyDescent="0.35">
      <c r="A36" s="31"/>
      <c r="B36" s="438"/>
      <c r="C36" s="401"/>
      <c r="D36" s="402"/>
      <c r="E36" s="401" t="s">
        <v>224</v>
      </c>
      <c r="F36" s="402"/>
      <c r="G36" s="401"/>
      <c r="H36" s="402"/>
      <c r="I36" s="403"/>
      <c r="J36" s="404"/>
      <c r="K36" s="121"/>
      <c r="L36" s="23"/>
    </row>
    <row r="37" spans="1:12" ht="15.75" customHeight="1" x14ac:dyDescent="0.35">
      <c r="A37" s="31"/>
      <c r="B37" s="439" t="s">
        <v>139</v>
      </c>
      <c r="C37" s="440"/>
      <c r="D37" s="463" t="s">
        <v>60</v>
      </c>
      <c r="E37" s="464"/>
      <c r="F37" s="464"/>
      <c r="G37" s="465"/>
      <c r="H37" s="463" t="s">
        <v>61</v>
      </c>
      <c r="I37" s="464"/>
      <c r="J37" s="464"/>
      <c r="K37" s="466"/>
      <c r="L37" s="23"/>
    </row>
    <row r="38" spans="1:12" x14ac:dyDescent="0.35">
      <c r="A38" s="31"/>
      <c r="B38" s="441"/>
      <c r="C38" s="442"/>
      <c r="D38" s="423">
        <v>2015</v>
      </c>
      <c r="E38" s="423"/>
      <c r="F38" s="423"/>
      <c r="G38" s="423"/>
      <c r="H38" s="423">
        <v>2017</v>
      </c>
      <c r="I38" s="423"/>
      <c r="J38" s="423"/>
      <c r="K38" s="424"/>
      <c r="L38" s="23"/>
    </row>
    <row r="39" spans="1:12" ht="25.5" customHeight="1" x14ac:dyDescent="0.35">
      <c r="A39" s="31"/>
      <c r="B39" s="261" t="s">
        <v>140</v>
      </c>
      <c r="C39" s="415">
        <v>25</v>
      </c>
      <c r="D39" s="416"/>
      <c r="E39" s="416"/>
      <c r="F39" s="416"/>
      <c r="G39" s="416"/>
      <c r="H39" s="416"/>
      <c r="I39" s="416"/>
      <c r="J39" s="416"/>
      <c r="K39" s="417"/>
      <c r="L39" s="23"/>
    </row>
    <row r="40" spans="1:12" ht="28.5" customHeight="1" x14ac:dyDescent="0.35">
      <c r="A40" s="31"/>
      <c r="B40" s="114" t="s">
        <v>141</v>
      </c>
      <c r="C40" s="418" t="s">
        <v>270</v>
      </c>
      <c r="D40" s="419"/>
      <c r="E40" s="419"/>
      <c r="F40" s="419"/>
      <c r="G40" s="419"/>
      <c r="H40" s="419"/>
      <c r="I40" s="419"/>
      <c r="J40" s="419"/>
      <c r="K40" s="420"/>
      <c r="L40" s="23"/>
    </row>
    <row r="41" spans="1:12" ht="121.5" customHeight="1" x14ac:dyDescent="0.35">
      <c r="A41" s="31"/>
      <c r="B41" s="114" t="s">
        <v>142</v>
      </c>
      <c r="C41" s="418" t="s">
        <v>239</v>
      </c>
      <c r="D41" s="500"/>
      <c r="E41" s="500"/>
      <c r="F41" s="500"/>
      <c r="G41" s="500"/>
      <c r="H41" s="500"/>
      <c r="I41" s="500"/>
      <c r="J41" s="500"/>
      <c r="K41" s="501"/>
      <c r="L41" s="23"/>
    </row>
    <row r="42" spans="1:12" ht="15.75" customHeight="1" x14ac:dyDescent="0.35">
      <c r="A42" s="31"/>
      <c r="B42" s="503" t="s">
        <v>167</v>
      </c>
      <c r="C42" s="504"/>
      <c r="D42" s="504"/>
      <c r="E42" s="505"/>
      <c r="F42" s="435" t="s">
        <v>24</v>
      </c>
      <c r="G42" s="435"/>
      <c r="H42" s="435" t="s">
        <v>62</v>
      </c>
      <c r="I42" s="435"/>
      <c r="J42" s="435" t="s">
        <v>63</v>
      </c>
      <c r="K42" s="436"/>
      <c r="L42" s="23"/>
    </row>
    <row r="43" spans="1:12" ht="15" customHeight="1" x14ac:dyDescent="0.35">
      <c r="A43" s="31"/>
      <c r="B43" s="506"/>
      <c r="C43" s="507"/>
      <c r="D43" s="507"/>
      <c r="E43" s="508"/>
      <c r="F43" s="502">
        <f>7.5+3.65+0.35+3+1.67+9.8+0.5+16*5+10+2</f>
        <v>118.47</v>
      </c>
      <c r="G43" s="502"/>
      <c r="H43" s="502"/>
      <c r="I43" s="502"/>
      <c r="J43" s="425">
        <f>SUM(F43:I43)</f>
        <v>118.47</v>
      </c>
      <c r="K43" s="426"/>
      <c r="L43" s="23"/>
    </row>
    <row r="44" spans="1:12" ht="15" customHeight="1" x14ac:dyDescent="0.35">
      <c r="A44" s="31"/>
      <c r="B44" s="421" t="s">
        <v>143</v>
      </c>
      <c r="C44" s="422"/>
      <c r="D44" s="513">
        <v>42861</v>
      </c>
      <c r="E44" s="513"/>
      <c r="F44" s="513"/>
      <c r="G44" s="513"/>
      <c r="H44" s="513"/>
      <c r="I44" s="513"/>
      <c r="J44" s="513"/>
      <c r="K44" s="514"/>
      <c r="L44" s="23"/>
    </row>
    <row r="45" spans="1:12" ht="15.75" customHeight="1" thickBot="1" x14ac:dyDescent="0.45">
      <c r="A45" s="31"/>
      <c r="B45" s="421" t="s">
        <v>144</v>
      </c>
      <c r="C45" s="422"/>
      <c r="D45" s="405" t="s">
        <v>287</v>
      </c>
      <c r="E45" s="406"/>
      <c r="F45" s="406"/>
      <c r="G45" s="406"/>
      <c r="H45" s="406"/>
      <c r="I45" s="406"/>
      <c r="J45" s="406"/>
      <c r="K45" s="407"/>
      <c r="L45" s="23"/>
    </row>
    <row r="46" spans="1:12" ht="15" thickTop="1" x14ac:dyDescent="0.35">
      <c r="A46" s="31"/>
      <c r="B46" s="429" t="s">
        <v>25</v>
      </c>
      <c r="C46" s="430"/>
      <c r="D46" s="430"/>
      <c r="E46" s="430"/>
      <c r="F46" s="430"/>
      <c r="G46" s="430"/>
      <c r="H46" s="430"/>
      <c r="I46" s="430"/>
      <c r="J46" s="430"/>
      <c r="K46" s="431"/>
      <c r="L46" s="23"/>
    </row>
    <row r="47" spans="1:12" ht="15" customHeight="1" x14ac:dyDescent="0.35">
      <c r="A47" s="31"/>
      <c r="B47" s="421" t="s">
        <v>145</v>
      </c>
      <c r="C47" s="422"/>
      <c r="D47" s="418" t="s">
        <v>232</v>
      </c>
      <c r="E47" s="419"/>
      <c r="F47" s="419"/>
      <c r="G47" s="419"/>
      <c r="H47" s="419"/>
      <c r="I47" s="419"/>
      <c r="J47" s="419"/>
      <c r="K47" s="420"/>
      <c r="L47" s="23"/>
    </row>
    <row r="48" spans="1:12" ht="15.75" customHeight="1" thickBot="1" x14ac:dyDescent="0.4">
      <c r="A48" s="31"/>
      <c r="B48" s="421" t="s">
        <v>146</v>
      </c>
      <c r="C48" s="422"/>
      <c r="D48" s="516" t="s">
        <v>233</v>
      </c>
      <c r="E48" s="517"/>
      <c r="F48" s="517"/>
      <c r="G48" s="517"/>
      <c r="H48" s="517"/>
      <c r="I48" s="517"/>
      <c r="J48" s="517"/>
      <c r="K48" s="518"/>
      <c r="L48" s="23"/>
    </row>
    <row r="49" spans="1:12" ht="14.8" customHeight="1" thickTop="1" x14ac:dyDescent="0.35">
      <c r="A49" s="31"/>
      <c r="B49" s="429" t="s">
        <v>26</v>
      </c>
      <c r="C49" s="430"/>
      <c r="D49" s="430"/>
      <c r="E49" s="430"/>
      <c r="F49" s="430"/>
      <c r="G49" s="430"/>
      <c r="H49" s="430"/>
      <c r="I49" s="430"/>
      <c r="J49" s="430"/>
      <c r="K49" s="431"/>
      <c r="L49" s="23"/>
    </row>
    <row r="50" spans="1:12" ht="15" customHeight="1" x14ac:dyDescent="0.35">
      <c r="A50" s="31"/>
      <c r="B50" s="421" t="s">
        <v>147</v>
      </c>
      <c r="C50" s="422"/>
      <c r="D50" s="418" t="s">
        <v>240</v>
      </c>
      <c r="E50" s="419"/>
      <c r="F50" s="419"/>
      <c r="G50" s="419"/>
      <c r="H50" s="419"/>
      <c r="I50" s="419"/>
      <c r="J50" s="419"/>
      <c r="K50" s="420"/>
      <c r="L50" s="23"/>
    </row>
    <row r="51" spans="1:12" ht="15" customHeight="1" x14ac:dyDescent="0.35">
      <c r="A51" s="31"/>
      <c r="B51" s="421" t="s">
        <v>148</v>
      </c>
      <c r="C51" s="422"/>
      <c r="D51" s="418" t="s">
        <v>240</v>
      </c>
      <c r="E51" s="419"/>
      <c r="F51" s="419"/>
      <c r="G51" s="419"/>
      <c r="H51" s="419"/>
      <c r="I51" s="419"/>
      <c r="J51" s="419"/>
      <c r="K51" s="420"/>
      <c r="L51" s="23"/>
    </row>
    <row r="52" spans="1:12" ht="15.75" customHeight="1" thickBot="1" x14ac:dyDescent="0.4">
      <c r="A52" s="31"/>
      <c r="B52" s="413" t="s">
        <v>149</v>
      </c>
      <c r="C52" s="414"/>
      <c r="D52" s="398" t="s">
        <v>227</v>
      </c>
      <c r="E52" s="399"/>
      <c r="F52" s="399"/>
      <c r="G52" s="399"/>
      <c r="H52" s="399"/>
      <c r="I52" s="399"/>
      <c r="J52" s="399"/>
      <c r="K52" s="400"/>
      <c r="L52" s="23"/>
    </row>
    <row r="53" spans="1:12" ht="14.05" customHeight="1" thickBot="1" x14ac:dyDescent="0.4"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1:12" ht="16.5" customHeight="1" thickTop="1" thickBot="1" x14ac:dyDescent="0.4">
      <c r="A54" s="31"/>
      <c r="B54" s="496" t="str">
        <f>+'B Informac'!F29</f>
        <v>INSTRUCCIONES: Asegurese de tener a mano el Anexo 1. "Instructivo de la HIPNCTI" antes de llenar las celdas con fondo verde claro.</v>
      </c>
      <c r="C54" s="497"/>
      <c r="D54" s="497"/>
      <c r="E54" s="497"/>
      <c r="F54" s="497"/>
      <c r="G54" s="497"/>
      <c r="H54" s="497"/>
      <c r="I54" s="497"/>
      <c r="J54" s="497"/>
      <c r="K54" s="498"/>
      <c r="L54" s="23"/>
    </row>
    <row r="55" spans="1:12" ht="14.05" customHeight="1" thickTop="1" x14ac:dyDescent="0.35"/>
  </sheetData>
  <mergeCells count="90">
    <mergeCell ref="D2:K2"/>
    <mergeCell ref="D3:K3"/>
    <mergeCell ref="D4:K4"/>
    <mergeCell ref="D5:K5"/>
    <mergeCell ref="D6:K6"/>
    <mergeCell ref="B10:K10"/>
    <mergeCell ref="C11:K11"/>
    <mergeCell ref="C12:K12"/>
    <mergeCell ref="B13:C14"/>
    <mergeCell ref="D8:K8"/>
    <mergeCell ref="C20:K20"/>
    <mergeCell ref="C15:K15"/>
    <mergeCell ref="B16:B17"/>
    <mergeCell ref="C16:E16"/>
    <mergeCell ref="F16:H16"/>
    <mergeCell ref="I16:K16"/>
    <mergeCell ref="C17:E17"/>
    <mergeCell ref="F17:H17"/>
    <mergeCell ref="I17:K17"/>
    <mergeCell ref="B18:C19"/>
    <mergeCell ref="D18:G18"/>
    <mergeCell ref="H18:K18"/>
    <mergeCell ref="D19:G19"/>
    <mergeCell ref="H19:K19"/>
    <mergeCell ref="B21:B22"/>
    <mergeCell ref="C21:E21"/>
    <mergeCell ref="F21:H21"/>
    <mergeCell ref="I21:K21"/>
    <mergeCell ref="C22:E22"/>
    <mergeCell ref="F22:H22"/>
    <mergeCell ref="I22:K22"/>
    <mergeCell ref="C25:K25"/>
    <mergeCell ref="B26:K26"/>
    <mergeCell ref="B27:C28"/>
    <mergeCell ref="D27:K27"/>
    <mergeCell ref="D28:K28"/>
    <mergeCell ref="B29:C30"/>
    <mergeCell ref="D29:E29"/>
    <mergeCell ref="F29:G29"/>
    <mergeCell ref="H29:I29"/>
    <mergeCell ref="J29:K29"/>
    <mergeCell ref="D30:E30"/>
    <mergeCell ref="F30:G30"/>
    <mergeCell ref="H30:I30"/>
    <mergeCell ref="J30:K30"/>
    <mergeCell ref="B31:K31"/>
    <mergeCell ref="C32:K32"/>
    <mergeCell ref="C33:K33"/>
    <mergeCell ref="C34:K34"/>
    <mergeCell ref="B35:B36"/>
    <mergeCell ref="C35:D35"/>
    <mergeCell ref="E35:F35"/>
    <mergeCell ref="G35:H35"/>
    <mergeCell ref="I35:J35"/>
    <mergeCell ref="C36:D36"/>
    <mergeCell ref="E36:F36"/>
    <mergeCell ref="G36:H36"/>
    <mergeCell ref="I36:J36"/>
    <mergeCell ref="D47:K47"/>
    <mergeCell ref="B37:C38"/>
    <mergeCell ref="D37:G37"/>
    <mergeCell ref="H37:K37"/>
    <mergeCell ref="D38:G38"/>
    <mergeCell ref="H38:K38"/>
    <mergeCell ref="C39:K39"/>
    <mergeCell ref="C40:K40"/>
    <mergeCell ref="C41:K41"/>
    <mergeCell ref="B42:E43"/>
    <mergeCell ref="F42:G42"/>
    <mergeCell ref="H42:I42"/>
    <mergeCell ref="J42:K42"/>
    <mergeCell ref="F43:G43"/>
    <mergeCell ref="H43:I43"/>
    <mergeCell ref="J43:K43"/>
    <mergeCell ref="B44:C44"/>
    <mergeCell ref="D44:K44"/>
    <mergeCell ref="B45:C45"/>
    <mergeCell ref="D45:K45"/>
    <mergeCell ref="B54:K54"/>
    <mergeCell ref="B48:C48"/>
    <mergeCell ref="D48:K48"/>
    <mergeCell ref="B49:K49"/>
    <mergeCell ref="B50:C50"/>
    <mergeCell ref="D50:K50"/>
    <mergeCell ref="B51:C51"/>
    <mergeCell ref="D51:K51"/>
    <mergeCell ref="B46:K46"/>
    <mergeCell ref="B52:C52"/>
    <mergeCell ref="D52:K52"/>
    <mergeCell ref="B47:C4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AE18"/>
  <sheetViews>
    <sheetView zoomScale="40" zoomScaleNormal="40" zoomScalePageLayoutView="85" workbookViewId="0">
      <selection activeCell="S27" sqref="S27"/>
    </sheetView>
  </sheetViews>
  <sheetFormatPr baseColWidth="10" defaultColWidth="11.4609375" defaultRowHeight="14.15" x14ac:dyDescent="0.35"/>
  <cols>
    <col min="1" max="1" width="5.69140625" style="59" customWidth="1"/>
    <col min="2" max="2" width="11.4609375" style="59"/>
    <col min="3" max="3" width="36.69140625" style="59" customWidth="1"/>
    <col min="4" max="4" width="51.3828125" style="59" customWidth="1"/>
    <col min="5" max="11" width="6.69140625" style="59" customWidth="1"/>
    <col min="12" max="13" width="14.765625" style="59" customWidth="1"/>
    <col min="14" max="14" width="17.3046875" style="59" customWidth="1"/>
    <col min="15" max="15" width="21.4609375" style="59" customWidth="1"/>
    <col min="16" max="16" width="14.765625" style="59" customWidth="1"/>
    <col min="17" max="17" width="13" style="59" customWidth="1"/>
    <col min="18" max="18" width="16.4609375" style="59" customWidth="1"/>
    <col min="19" max="19" width="22" style="59" customWidth="1"/>
    <col min="20" max="21" width="14.765625" style="59" customWidth="1"/>
    <col min="22" max="22" width="17" style="59" customWidth="1"/>
    <col min="23" max="23" width="21.765625" style="59" customWidth="1"/>
    <col min="24" max="25" width="14.765625" style="59" customWidth="1"/>
    <col min="26" max="26" width="17.4609375" style="59" customWidth="1"/>
    <col min="27" max="27" width="21.4609375" style="59" customWidth="1"/>
    <col min="28" max="28" width="21.15234375" style="59" customWidth="1"/>
    <col min="29" max="16384" width="11.4609375" style="59"/>
  </cols>
  <sheetData>
    <row r="1" spans="2:31" s="21" customFormat="1" x14ac:dyDescent="0.35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2:31" s="21" customFormat="1" ht="18.75" customHeight="1" x14ac:dyDescent="0.35">
      <c r="C2" s="31"/>
      <c r="D2" s="528" t="s">
        <v>71</v>
      </c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30"/>
    </row>
    <row r="3" spans="2:31" s="21" customFormat="1" ht="18.75" customHeight="1" x14ac:dyDescent="0.35">
      <c r="C3" s="31"/>
      <c r="D3" s="531" t="s">
        <v>80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532"/>
    </row>
    <row r="4" spans="2:31" s="21" customFormat="1" ht="18.75" customHeight="1" x14ac:dyDescent="0.35">
      <c r="C4" s="31"/>
      <c r="D4" s="531" t="s">
        <v>85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532"/>
    </row>
    <row r="5" spans="2:31" s="21" customFormat="1" ht="18.75" customHeight="1" x14ac:dyDescent="0.35">
      <c r="C5" s="31"/>
      <c r="D5" s="531" t="s">
        <v>92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532"/>
    </row>
    <row r="6" spans="2:31" s="21" customFormat="1" x14ac:dyDescent="0.35">
      <c r="D6" s="42"/>
      <c r="E6" s="91"/>
      <c r="F6" s="91"/>
      <c r="G6" s="9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2:31" s="21" customFormat="1" ht="21.75" customHeight="1" x14ac:dyDescent="0.4">
      <c r="D7" s="366" t="s">
        <v>65</v>
      </c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8"/>
    </row>
    <row r="8" spans="2:31" ht="14.6" thickBot="1" x14ac:dyDescent="0.4"/>
    <row r="9" spans="2:31" ht="15" customHeight="1" x14ac:dyDescent="0.35">
      <c r="B9" s="537" t="s">
        <v>4</v>
      </c>
      <c r="C9" s="539" t="s">
        <v>110</v>
      </c>
      <c r="D9" s="541" t="s">
        <v>150</v>
      </c>
      <c r="E9" s="534" t="s">
        <v>151</v>
      </c>
      <c r="F9" s="534"/>
      <c r="G9" s="534"/>
      <c r="H9" s="534"/>
      <c r="I9" s="534"/>
      <c r="J9" s="534"/>
      <c r="K9" s="543"/>
      <c r="L9" s="536" t="s">
        <v>152</v>
      </c>
      <c r="M9" s="534"/>
      <c r="N9" s="534"/>
      <c r="O9" s="535"/>
      <c r="P9" s="533" t="s">
        <v>153</v>
      </c>
      <c r="Q9" s="534"/>
      <c r="R9" s="534"/>
      <c r="S9" s="543"/>
      <c r="T9" s="536" t="s">
        <v>154</v>
      </c>
      <c r="U9" s="534"/>
      <c r="V9" s="534"/>
      <c r="W9" s="535"/>
      <c r="X9" s="533" t="s">
        <v>155</v>
      </c>
      <c r="Y9" s="534"/>
      <c r="Z9" s="534"/>
      <c r="AA9" s="535"/>
    </row>
    <row r="10" spans="2:31" x14ac:dyDescent="0.35">
      <c r="B10" s="538"/>
      <c r="C10" s="540"/>
      <c r="D10" s="542"/>
      <c r="E10" s="127">
        <v>2015</v>
      </c>
      <c r="F10" s="127">
        <v>2016</v>
      </c>
      <c r="G10" s="127">
        <v>2017</v>
      </c>
      <c r="H10" s="128">
        <v>2018</v>
      </c>
      <c r="I10" s="128">
        <v>2019</v>
      </c>
      <c r="J10" s="128">
        <v>2020</v>
      </c>
      <c r="K10" s="185">
        <v>2021</v>
      </c>
      <c r="L10" s="189" t="s">
        <v>156</v>
      </c>
      <c r="M10" s="128" t="s">
        <v>157</v>
      </c>
      <c r="N10" s="128" t="s">
        <v>158</v>
      </c>
      <c r="O10" s="129" t="s">
        <v>159</v>
      </c>
      <c r="P10" s="189" t="s">
        <v>156</v>
      </c>
      <c r="Q10" s="128" t="s">
        <v>157</v>
      </c>
      <c r="R10" s="128" t="s">
        <v>158</v>
      </c>
      <c r="S10" s="129" t="s">
        <v>159</v>
      </c>
      <c r="T10" s="189" t="s">
        <v>156</v>
      </c>
      <c r="U10" s="128" t="s">
        <v>157</v>
      </c>
      <c r="V10" s="128" t="s">
        <v>158</v>
      </c>
      <c r="W10" s="129" t="s">
        <v>159</v>
      </c>
      <c r="X10" s="189" t="s">
        <v>156</v>
      </c>
      <c r="Y10" s="128" t="s">
        <v>157</v>
      </c>
      <c r="Z10" s="128" t="s">
        <v>158</v>
      </c>
      <c r="AA10" s="129" t="s">
        <v>159</v>
      </c>
      <c r="AB10" s="158"/>
      <c r="AC10" s="158"/>
      <c r="AD10" s="158"/>
      <c r="AE10" s="158"/>
    </row>
    <row r="11" spans="2:31" ht="60.75" customHeight="1" x14ac:dyDescent="0.35">
      <c r="B11" s="132">
        <v>1</v>
      </c>
      <c r="C11" s="665" t="str">
        <f>+'C Alineac'!C16</f>
        <v>P.02.01. Cantidad de Pequeñas y medianas empresas (PYME) capacitadas y/o asesoradas en el Programa Innovación PYME, desarrollando proyectos de innovación.</v>
      </c>
      <c r="D11" s="666" t="str">
        <f>+'D1 Ficha'!C32</f>
        <v>Número de PYMEs implementado proyectos de innovación producto del programa de Innovación PYME.</v>
      </c>
      <c r="E11" s="257">
        <f>+'D1 Ficha'!D14</f>
        <v>68</v>
      </c>
      <c r="F11" s="257">
        <f>+'D1 Ficha'!E14</f>
        <v>81</v>
      </c>
      <c r="G11" s="257">
        <f>+'D1 Ficha'!F14</f>
        <v>90</v>
      </c>
      <c r="H11" s="257">
        <f>+'D1 Ficha'!G14</f>
        <v>98</v>
      </c>
      <c r="I11" s="257">
        <f>+'D1 Ficha'!H14</f>
        <v>110</v>
      </c>
      <c r="J11" s="257">
        <f>+'D1 Ficha'!I14</f>
        <v>130</v>
      </c>
      <c r="K11" s="258">
        <f>+'D1 Ficha'!J14</f>
        <v>150</v>
      </c>
      <c r="L11" s="193">
        <v>68</v>
      </c>
      <c r="M11" s="159"/>
      <c r="N11" s="206">
        <f>3650000+170000+3560000+4920000</f>
        <v>12300000</v>
      </c>
      <c r="O11" s="190" t="s">
        <v>241</v>
      </c>
      <c r="P11" s="338">
        <v>81</v>
      </c>
      <c r="Q11" s="159"/>
      <c r="R11" s="206">
        <f>3000000+1670000+200000</f>
        <v>4870000</v>
      </c>
      <c r="S11" s="186" t="s">
        <v>241</v>
      </c>
      <c r="T11" s="193">
        <v>90</v>
      </c>
      <c r="U11" s="159"/>
      <c r="V11" s="206">
        <v>5000000</v>
      </c>
      <c r="W11" s="133" t="s">
        <v>241</v>
      </c>
      <c r="X11" s="192">
        <v>98</v>
      </c>
      <c r="Y11" s="159"/>
      <c r="Z11" s="206">
        <v>12000000</v>
      </c>
      <c r="AA11" s="133" t="s">
        <v>241</v>
      </c>
      <c r="AB11" s="337">
        <f>+N11+R11+V11+Z11</f>
        <v>34170000</v>
      </c>
    </row>
    <row r="12" spans="2:31" ht="114" customHeight="1" x14ac:dyDescent="0.35">
      <c r="B12" s="132">
        <v>2</v>
      </c>
      <c r="C12" s="665" t="str">
        <f>+'C Alineac'!C17</f>
        <v>P.02.02.Cantidad de estudiantes de 15-20 años desarrollando un proyecto de innovación a partir del Programa Innovación Joven.</v>
      </c>
      <c r="D12" s="666" t="str">
        <f>+'D2 Ficha '!C32</f>
        <v xml:space="preserve">Número de estudiantes desarrollando proyectos de innovación producto del programa de Innovación PYME y otros programas de la Dirección de Innovación del  MICITT. Este indicador monitorea el éxito de los esfuerzos de la Dirección de Innovación en impulsar a los estudiantes a innovar y mantenerlos desarrollando proyectos de innovación.    </v>
      </c>
      <c r="E12" s="257">
        <f>+'D2 Ficha '!D14</f>
        <v>20</v>
      </c>
      <c r="F12" s="257">
        <f>+'D2 Ficha '!E14</f>
        <v>35</v>
      </c>
      <c r="G12" s="257">
        <f>+'D2 Ficha '!F14</f>
        <v>46</v>
      </c>
      <c r="H12" s="257">
        <f>+'D2 Ficha '!G14</f>
        <v>55</v>
      </c>
      <c r="I12" s="257">
        <f>+'D2 Ficha '!H14</f>
        <v>70</v>
      </c>
      <c r="J12" s="257">
        <f>+'D2 Ficha '!I14</f>
        <v>85</v>
      </c>
      <c r="K12" s="257">
        <f>+'D2 Ficha '!J14</f>
        <v>0</v>
      </c>
      <c r="L12" s="193">
        <v>20</v>
      </c>
      <c r="M12" s="159"/>
      <c r="N12" s="206">
        <f>3650000+200000</f>
        <v>3850000</v>
      </c>
      <c r="O12" s="190" t="s">
        <v>241</v>
      </c>
      <c r="P12" s="338">
        <v>35</v>
      </c>
      <c r="Q12" s="159"/>
      <c r="R12" s="206">
        <f>3000000+1670000+600000+10000000</f>
        <v>15270000</v>
      </c>
      <c r="S12" s="186" t="s">
        <v>241</v>
      </c>
      <c r="T12" s="193">
        <v>46</v>
      </c>
      <c r="U12" s="159"/>
      <c r="V12" s="206">
        <v>7500000</v>
      </c>
      <c r="W12" s="133" t="s">
        <v>241</v>
      </c>
      <c r="X12" s="192">
        <v>55</v>
      </c>
      <c r="Y12" s="159"/>
      <c r="Z12" s="206">
        <v>7500000</v>
      </c>
      <c r="AA12" s="133" t="s">
        <v>241</v>
      </c>
      <c r="AB12" s="337">
        <f>+N12+R12+V12+Z12</f>
        <v>34120000</v>
      </c>
    </row>
    <row r="13" spans="2:31" ht="117.75" customHeight="1" x14ac:dyDescent="0.35">
      <c r="B13" s="132">
        <v>3</v>
      </c>
      <c r="C13" s="665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D13" s="666" t="str">
        <f>+'D3 Ficha  '!C32</f>
        <v>Número de investigadores y emprendedores desarrollando proyectos de innovación de base científica y/o tecnológica  producto del programa Innovación de Base Tecnológica.</v>
      </c>
      <c r="E13" s="257">
        <f>+'D3 Ficha  '!D14</f>
        <v>25</v>
      </c>
      <c r="F13" s="257">
        <f>+'D3 Ficha  '!E14</f>
        <v>44</v>
      </c>
      <c r="G13" s="257">
        <f>+'D3 Ficha  '!F14</f>
        <v>58</v>
      </c>
      <c r="H13" s="257">
        <f>+'D3 Ficha  '!G14</f>
        <v>68</v>
      </c>
      <c r="I13" s="257">
        <f>+'D3 Ficha  '!H14</f>
        <v>80</v>
      </c>
      <c r="J13" s="257">
        <f>+'D3 Ficha  '!I14</f>
        <v>95</v>
      </c>
      <c r="K13" s="257">
        <f>+'D3 Ficha  '!J14</f>
        <v>0</v>
      </c>
      <c r="L13" s="193">
        <v>25</v>
      </c>
      <c r="M13" s="159"/>
      <c r="N13" s="206">
        <f>7500000+3650000+350000</f>
        <v>11500000</v>
      </c>
      <c r="O13" s="190" t="s">
        <v>241</v>
      </c>
      <c r="P13" s="338">
        <v>44</v>
      </c>
      <c r="Q13" s="159"/>
      <c r="R13" s="206">
        <f>3000000+1670000+9800000+500000</f>
        <v>14970000</v>
      </c>
      <c r="S13" s="186" t="s">
        <v>241</v>
      </c>
      <c r="T13" s="193">
        <v>58</v>
      </c>
      <c r="U13" s="159"/>
      <c r="V13" s="206">
        <v>16000000</v>
      </c>
      <c r="W13" s="133" t="s">
        <v>241</v>
      </c>
      <c r="X13" s="192">
        <v>68</v>
      </c>
      <c r="Y13" s="159"/>
      <c r="Z13" s="206">
        <v>15000000</v>
      </c>
      <c r="AA13" s="133" t="s">
        <v>241</v>
      </c>
      <c r="AB13" s="337">
        <f>+N13+R13+V13+Z13</f>
        <v>57470000</v>
      </c>
    </row>
    <row r="14" spans="2:31" ht="99" customHeight="1" x14ac:dyDescent="0.35">
      <c r="B14" s="132">
        <v>4</v>
      </c>
      <c r="C14" s="131"/>
      <c r="D14" s="277"/>
      <c r="E14" s="257"/>
      <c r="F14" s="257"/>
      <c r="G14" s="257"/>
      <c r="H14" s="257"/>
      <c r="I14" s="257"/>
      <c r="J14" s="257"/>
      <c r="K14" s="257"/>
      <c r="L14" s="193"/>
      <c r="M14" s="159"/>
      <c r="N14" s="206"/>
      <c r="O14" s="190"/>
      <c r="P14" s="192"/>
      <c r="Q14" s="159"/>
      <c r="R14" s="206"/>
      <c r="S14" s="186"/>
      <c r="T14" s="193"/>
      <c r="U14" s="159"/>
      <c r="V14" s="206"/>
      <c r="W14" s="133"/>
      <c r="X14" s="192"/>
      <c r="Y14" s="159"/>
      <c r="Z14" s="206"/>
      <c r="AA14" s="133"/>
    </row>
    <row r="15" spans="2:31" ht="44.25" customHeight="1" x14ac:dyDescent="0.35">
      <c r="B15" s="132">
        <v>5</v>
      </c>
      <c r="C15" s="131"/>
      <c r="D15" s="277"/>
      <c r="E15" s="257"/>
      <c r="F15" s="257"/>
      <c r="G15" s="257"/>
      <c r="H15" s="257"/>
      <c r="I15" s="257"/>
      <c r="J15" s="257"/>
      <c r="K15" s="257"/>
      <c r="L15" s="193"/>
      <c r="M15" s="159"/>
      <c r="N15" s="206"/>
      <c r="O15" s="190"/>
      <c r="P15" s="192"/>
      <c r="Q15" s="159"/>
      <c r="R15" s="206"/>
      <c r="S15" s="186"/>
      <c r="T15" s="193"/>
      <c r="U15" s="159"/>
      <c r="V15" s="206"/>
      <c r="W15" s="133"/>
      <c r="X15" s="192"/>
      <c r="Y15" s="159"/>
      <c r="Z15" s="206"/>
      <c r="AA15" s="133"/>
    </row>
    <row r="16" spans="2:31" ht="14.6" thickBot="1" x14ac:dyDescent="0.4">
      <c r="B16" s="134" t="s">
        <v>5</v>
      </c>
      <c r="C16" s="135"/>
      <c r="D16" s="135"/>
      <c r="E16" s="135"/>
      <c r="F16" s="135"/>
      <c r="G16" s="135"/>
      <c r="H16" s="135"/>
      <c r="I16" s="135"/>
      <c r="J16" s="135"/>
      <c r="K16" s="187"/>
      <c r="L16" s="191"/>
      <c r="M16" s="135"/>
      <c r="N16" s="207">
        <f>SUM(N11:N15)</f>
        <v>27650000</v>
      </c>
      <c r="O16" s="136"/>
      <c r="P16" s="188"/>
      <c r="Q16" s="135"/>
      <c r="R16" s="207">
        <f>SUM(R11:R15)</f>
        <v>35110000</v>
      </c>
      <c r="S16" s="187"/>
      <c r="T16" s="191"/>
      <c r="U16" s="135"/>
      <c r="V16" s="207">
        <f>SUM(V11:V15)</f>
        <v>28500000</v>
      </c>
      <c r="W16" s="136"/>
      <c r="X16" s="188"/>
      <c r="Y16" s="135"/>
      <c r="Z16" s="207">
        <f>SUM(Z11:Z15)</f>
        <v>34500000</v>
      </c>
      <c r="AA16" s="136"/>
      <c r="AB16" s="337">
        <f>SUM(AB11:AB15)</f>
        <v>125760000</v>
      </c>
    </row>
    <row r="17" spans="1:28" ht="14.6" thickBot="1" x14ac:dyDescent="0.4"/>
    <row r="18" spans="1:28" s="21" customFormat="1" ht="16.5" customHeight="1" thickBot="1" x14ac:dyDescent="0.4">
      <c r="A18" s="31"/>
      <c r="B18" s="376" t="str">
        <f>+'B Informac'!F29</f>
        <v>INSTRUCCIONES: Asegurese de tener a mano el Anexo 1. "Instructivo de la HIPNCTI" antes de llenar las celdas con fondo verde claro.</v>
      </c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8"/>
      <c r="AB18" s="23"/>
    </row>
  </sheetData>
  <sheetProtection insertColumns="0" insertRows="0"/>
  <mergeCells count="14">
    <mergeCell ref="B18:AA18"/>
    <mergeCell ref="D2:AA2"/>
    <mergeCell ref="D3:AA3"/>
    <mergeCell ref="D4:AA4"/>
    <mergeCell ref="D5:AA5"/>
    <mergeCell ref="D7:AA7"/>
    <mergeCell ref="X9:AA9"/>
    <mergeCell ref="L9:O9"/>
    <mergeCell ref="B9:B10"/>
    <mergeCell ref="C9:C10"/>
    <mergeCell ref="D9:D10"/>
    <mergeCell ref="E9:K9"/>
    <mergeCell ref="P9:S9"/>
    <mergeCell ref="T9:W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4" fitToWidth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B1:W69"/>
  <sheetViews>
    <sheetView showGridLines="0" topLeftCell="A17" zoomScale="70" zoomScaleNormal="70" zoomScalePageLayoutView="80" workbookViewId="0">
      <selection activeCell="E23" sqref="E23"/>
    </sheetView>
  </sheetViews>
  <sheetFormatPr baseColWidth="10" defaultColWidth="11.4609375" defaultRowHeight="14.15" x14ac:dyDescent="0.35"/>
  <cols>
    <col min="1" max="1" width="15.69140625" style="62" customWidth="1"/>
    <col min="2" max="2" width="6.4609375" style="62" customWidth="1"/>
    <col min="3" max="3" width="35.765625" style="62" customWidth="1"/>
    <col min="4" max="4" width="20.4609375" style="62" bestFit="1" customWidth="1"/>
    <col min="5" max="5" width="21" style="62" bestFit="1" customWidth="1"/>
    <col min="6" max="17" width="2.4609375" style="62" customWidth="1"/>
    <col min="18" max="20" width="25.69140625" style="62" customWidth="1"/>
    <col min="21" max="21" width="44.69140625" style="62" customWidth="1"/>
    <col min="22" max="16384" width="11.4609375" style="62"/>
  </cols>
  <sheetData>
    <row r="1" spans="2:23" s="60" customFormat="1" ht="18.75" customHeight="1" x14ac:dyDescent="0.35">
      <c r="D1" s="531" t="s">
        <v>71</v>
      </c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62"/>
      <c r="V1" s="62"/>
      <c r="W1" s="62"/>
    </row>
    <row r="2" spans="2:23" s="60" customFormat="1" ht="17.600000000000001" x14ac:dyDescent="0.35">
      <c r="D2" s="531" t="s">
        <v>80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62"/>
      <c r="V2" s="62"/>
      <c r="W2" s="62"/>
    </row>
    <row r="3" spans="2:23" s="60" customFormat="1" ht="17.600000000000001" x14ac:dyDescent="0.35">
      <c r="D3" s="531" t="s">
        <v>85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62"/>
      <c r="V3" s="62"/>
      <c r="W3" s="62"/>
    </row>
    <row r="4" spans="2:23" s="60" customFormat="1" ht="17.600000000000001" x14ac:dyDescent="0.35">
      <c r="D4" s="531" t="s">
        <v>92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</row>
    <row r="5" spans="2:23" s="60" customFormat="1" x14ac:dyDescent="0.35"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3" s="60" customFormat="1" ht="17.600000000000001" x14ac:dyDescent="0.4">
      <c r="D6" s="558" t="s">
        <v>113</v>
      </c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60"/>
      <c r="U6" s="61"/>
    </row>
    <row r="7" spans="2:23" ht="14.05" customHeight="1" thickBot="1" x14ac:dyDescent="0.4"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</row>
    <row r="8" spans="2:23" ht="45" customHeight="1" x14ac:dyDescent="0.35">
      <c r="B8" s="304" t="s">
        <v>110</v>
      </c>
      <c r="C8" s="305"/>
      <c r="D8" s="561" t="str">
        <f>+'C Alineac'!C16</f>
        <v>P.02.01. Cantidad de Pequeñas y medianas empresas (PYME) capacitadas y/o asesoradas en el Programa Innovación PYME, desarrollando proyectos de innovación.</v>
      </c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3"/>
    </row>
    <row r="9" spans="2:23" ht="45" customHeight="1" x14ac:dyDescent="0.35">
      <c r="B9" s="564" t="s">
        <v>160</v>
      </c>
      <c r="C9" s="548"/>
      <c r="D9" s="549" t="s">
        <v>161</v>
      </c>
      <c r="E9" s="551" t="s">
        <v>162</v>
      </c>
      <c r="F9" s="553" t="s">
        <v>163</v>
      </c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5"/>
      <c r="R9" s="556" t="s">
        <v>164</v>
      </c>
      <c r="S9" s="554"/>
      <c r="T9" s="565"/>
    </row>
    <row r="10" spans="2:23" ht="45" customHeight="1" x14ac:dyDescent="0.35">
      <c r="B10" s="306" t="s">
        <v>37</v>
      </c>
      <c r="C10" s="124" t="s">
        <v>27</v>
      </c>
      <c r="D10" s="550"/>
      <c r="E10" s="552"/>
      <c r="F10" s="167" t="s">
        <v>28</v>
      </c>
      <c r="G10" s="161" t="s">
        <v>29</v>
      </c>
      <c r="H10" s="161" t="s">
        <v>30</v>
      </c>
      <c r="I10" s="161" t="s">
        <v>31</v>
      </c>
      <c r="J10" s="161" t="s">
        <v>30</v>
      </c>
      <c r="K10" s="161" t="s">
        <v>32</v>
      </c>
      <c r="L10" s="161" t="s">
        <v>32</v>
      </c>
      <c r="M10" s="161" t="s">
        <v>31</v>
      </c>
      <c r="N10" s="161" t="s">
        <v>33</v>
      </c>
      <c r="O10" s="161" t="s">
        <v>34</v>
      </c>
      <c r="P10" s="161" t="s">
        <v>35</v>
      </c>
      <c r="Q10" s="168" t="s">
        <v>36</v>
      </c>
      <c r="R10" s="160">
        <v>1</v>
      </c>
      <c r="S10" s="161">
        <v>2</v>
      </c>
      <c r="T10" s="307">
        <v>3</v>
      </c>
    </row>
    <row r="11" spans="2:23" ht="95.5" customHeight="1" x14ac:dyDescent="0.35">
      <c r="B11" s="308" t="s">
        <v>38</v>
      </c>
      <c r="C11" s="53" t="s">
        <v>242</v>
      </c>
      <c r="D11" s="208">
        <v>7000000</v>
      </c>
      <c r="E11" s="71" t="s">
        <v>243</v>
      </c>
      <c r="F11" s="72"/>
      <c r="G11" s="73"/>
      <c r="H11" s="73" t="s">
        <v>224</v>
      </c>
      <c r="I11" s="73" t="s">
        <v>224</v>
      </c>
      <c r="J11" s="73" t="s">
        <v>224</v>
      </c>
      <c r="K11" s="73" t="s">
        <v>224</v>
      </c>
      <c r="L11" s="73" t="s">
        <v>224</v>
      </c>
      <c r="M11" s="73" t="s">
        <v>224</v>
      </c>
      <c r="N11" s="73" t="s">
        <v>224</v>
      </c>
      <c r="O11" s="73" t="s">
        <v>224</v>
      </c>
      <c r="P11" s="73" t="s">
        <v>224</v>
      </c>
      <c r="Q11" s="74"/>
      <c r="R11" s="75" t="s">
        <v>244</v>
      </c>
      <c r="S11" s="76" t="s">
        <v>245</v>
      </c>
      <c r="T11" s="309" t="s">
        <v>246</v>
      </c>
      <c r="U11" s="341" t="s">
        <v>308</v>
      </c>
    </row>
    <row r="12" spans="2:23" ht="45" customHeight="1" x14ac:dyDescent="0.35">
      <c r="B12" s="310" t="s">
        <v>39</v>
      </c>
      <c r="C12" s="54" t="s">
        <v>247</v>
      </c>
      <c r="D12" s="209">
        <v>5000000</v>
      </c>
      <c r="E12" s="71" t="s">
        <v>248</v>
      </c>
      <c r="F12" s="78"/>
      <c r="G12" s="79"/>
      <c r="H12" s="79" t="s">
        <v>224</v>
      </c>
      <c r="I12" s="79" t="s">
        <v>224</v>
      </c>
      <c r="J12" s="79" t="s">
        <v>224</v>
      </c>
      <c r="K12" s="79" t="s">
        <v>224</v>
      </c>
      <c r="L12" s="79" t="s">
        <v>224</v>
      </c>
      <c r="M12" s="79" t="s">
        <v>224</v>
      </c>
      <c r="N12" s="79" t="s">
        <v>224</v>
      </c>
      <c r="O12" s="79" t="s">
        <v>224</v>
      </c>
      <c r="P12" s="79" t="s">
        <v>224</v>
      </c>
      <c r="Q12" s="80"/>
      <c r="R12" s="75" t="s">
        <v>249</v>
      </c>
      <c r="S12" s="76" t="s">
        <v>250</v>
      </c>
      <c r="T12" s="309" t="s">
        <v>251</v>
      </c>
    </row>
    <row r="13" spans="2:23" ht="45" hidden="1" customHeight="1" x14ac:dyDescent="0.35">
      <c r="B13" s="310" t="s">
        <v>40</v>
      </c>
      <c r="C13" s="54"/>
      <c r="D13" s="209"/>
      <c r="E13" s="71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  <c r="R13" s="75"/>
      <c r="S13" s="76"/>
      <c r="T13" s="309"/>
    </row>
    <row r="14" spans="2:23" ht="45" hidden="1" customHeight="1" x14ac:dyDescent="0.35">
      <c r="B14" s="310" t="s">
        <v>41</v>
      </c>
      <c r="C14" s="54"/>
      <c r="D14" s="209"/>
      <c r="E14" s="71"/>
      <c r="F14" s="7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75"/>
      <c r="S14" s="76"/>
      <c r="T14" s="309"/>
    </row>
    <row r="15" spans="2:23" ht="45" hidden="1" customHeight="1" x14ac:dyDescent="0.35">
      <c r="B15" s="310" t="s">
        <v>42</v>
      </c>
      <c r="C15" s="54"/>
      <c r="D15" s="209"/>
      <c r="E15" s="71"/>
      <c r="F15" s="78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  <c r="R15" s="75"/>
      <c r="S15" s="76"/>
      <c r="T15" s="309"/>
    </row>
    <row r="16" spans="2:23" ht="45" hidden="1" customHeight="1" x14ac:dyDescent="0.35">
      <c r="B16" s="311" t="s">
        <v>43</v>
      </c>
      <c r="C16" s="54"/>
      <c r="D16" s="209"/>
      <c r="E16" s="86"/>
      <c r="F16" s="78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75"/>
      <c r="S16" s="76"/>
      <c r="T16" s="309"/>
    </row>
    <row r="17" spans="2:20" ht="45" customHeight="1" thickBot="1" x14ac:dyDescent="0.4">
      <c r="B17" s="312"/>
      <c r="C17" s="313" t="s">
        <v>63</v>
      </c>
      <c r="D17" s="314">
        <f>SUM(D11:D16)</f>
        <v>12000000</v>
      </c>
      <c r="E17" s="315"/>
      <c r="F17" s="316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8"/>
      <c r="R17" s="319"/>
      <c r="S17" s="317"/>
      <c r="T17" s="320"/>
    </row>
    <row r="18" spans="2:20" ht="45" customHeight="1" thickBot="1" x14ac:dyDescent="0.4">
      <c r="B18" s="321"/>
      <c r="C18" s="322" t="s">
        <v>168</v>
      </c>
      <c r="D18" s="323">
        <f>+'E Programac'!V11</f>
        <v>5000000</v>
      </c>
      <c r="E18" s="566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8"/>
    </row>
    <row r="19" spans="2:20" ht="45" customHeight="1" thickBot="1" x14ac:dyDescent="0.4"/>
    <row r="20" spans="2:20" ht="45" customHeight="1" x14ac:dyDescent="0.35">
      <c r="B20" s="122" t="s">
        <v>110</v>
      </c>
      <c r="C20" s="123"/>
      <c r="D20" s="544" t="str">
        <f>+'C Alineac'!C17</f>
        <v>P.02.02.Cantidad de estudiantes de 15-20 años desarrollando un proyecto de innovación a partir del Programa Innovación Joven.</v>
      </c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6"/>
    </row>
    <row r="21" spans="2:20" ht="45" customHeight="1" x14ac:dyDescent="0.35">
      <c r="B21" s="547" t="s">
        <v>160</v>
      </c>
      <c r="C21" s="548"/>
      <c r="D21" s="549" t="s">
        <v>161</v>
      </c>
      <c r="E21" s="551" t="s">
        <v>162</v>
      </c>
      <c r="F21" s="553" t="s">
        <v>163</v>
      </c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5"/>
      <c r="R21" s="556" t="s">
        <v>164</v>
      </c>
      <c r="S21" s="554"/>
      <c r="T21" s="557"/>
    </row>
    <row r="22" spans="2:20" ht="45" customHeight="1" x14ac:dyDescent="0.35">
      <c r="B22" s="163" t="s">
        <v>37</v>
      </c>
      <c r="C22" s="124" t="s">
        <v>27</v>
      </c>
      <c r="D22" s="550"/>
      <c r="E22" s="552"/>
      <c r="F22" s="167" t="s">
        <v>28</v>
      </c>
      <c r="G22" s="161" t="s">
        <v>29</v>
      </c>
      <c r="H22" s="161" t="s">
        <v>30</v>
      </c>
      <c r="I22" s="161" t="s">
        <v>31</v>
      </c>
      <c r="J22" s="161" t="s">
        <v>30</v>
      </c>
      <c r="K22" s="161" t="s">
        <v>32</v>
      </c>
      <c r="L22" s="161" t="s">
        <v>32</v>
      </c>
      <c r="M22" s="161" t="s">
        <v>31</v>
      </c>
      <c r="N22" s="161" t="s">
        <v>33</v>
      </c>
      <c r="O22" s="161" t="s">
        <v>34</v>
      </c>
      <c r="P22" s="161" t="s">
        <v>35</v>
      </c>
      <c r="Q22" s="168" t="s">
        <v>36</v>
      </c>
      <c r="R22" s="160">
        <v>1</v>
      </c>
      <c r="S22" s="161">
        <v>2</v>
      </c>
      <c r="T22" s="162">
        <v>3</v>
      </c>
    </row>
    <row r="23" spans="2:20" ht="45" customHeight="1" x14ac:dyDescent="0.35">
      <c r="B23" s="164" t="s">
        <v>38</v>
      </c>
      <c r="C23" s="53" t="s">
        <v>252</v>
      </c>
      <c r="D23" s="208">
        <v>7000000</v>
      </c>
      <c r="E23" s="71" t="s">
        <v>301</v>
      </c>
      <c r="F23" s="72"/>
      <c r="G23" s="73"/>
      <c r="H23" s="73" t="s">
        <v>224</v>
      </c>
      <c r="I23" s="73" t="s">
        <v>224</v>
      </c>
      <c r="J23" s="73" t="s">
        <v>224</v>
      </c>
      <c r="K23" s="73" t="s">
        <v>224</v>
      </c>
      <c r="L23" s="73" t="s">
        <v>224</v>
      </c>
      <c r="M23" s="73" t="s">
        <v>224</v>
      </c>
      <c r="N23" s="73" t="s">
        <v>224</v>
      </c>
      <c r="O23" s="73" t="s">
        <v>224</v>
      </c>
      <c r="P23" s="73" t="s">
        <v>224</v>
      </c>
      <c r="Q23" s="74"/>
      <c r="R23" s="75" t="s">
        <v>253</v>
      </c>
      <c r="S23" s="76" t="s">
        <v>254</v>
      </c>
      <c r="T23" s="77" t="s">
        <v>255</v>
      </c>
    </row>
    <row r="24" spans="2:20" ht="45" customHeight="1" x14ac:dyDescent="0.35">
      <c r="B24" s="165" t="s">
        <v>39</v>
      </c>
      <c r="C24" s="54" t="s">
        <v>256</v>
      </c>
      <c r="D24" s="209">
        <v>500000</v>
      </c>
      <c r="E24" s="71" t="s">
        <v>248</v>
      </c>
      <c r="F24" s="78"/>
      <c r="G24" s="79"/>
      <c r="H24" s="79" t="s">
        <v>224</v>
      </c>
      <c r="I24" s="79" t="s">
        <v>224</v>
      </c>
      <c r="J24" s="79" t="s">
        <v>224</v>
      </c>
      <c r="K24" s="79" t="s">
        <v>224</v>
      </c>
      <c r="L24" s="79" t="s">
        <v>224</v>
      </c>
      <c r="M24" s="79" t="s">
        <v>224</v>
      </c>
      <c r="N24" s="79" t="s">
        <v>224</v>
      </c>
      <c r="O24" s="79" t="s">
        <v>224</v>
      </c>
      <c r="P24" s="79" t="s">
        <v>224</v>
      </c>
      <c r="Q24" s="80"/>
      <c r="R24" s="75" t="s">
        <v>257</v>
      </c>
      <c r="S24" s="76" t="s">
        <v>258</v>
      </c>
      <c r="T24" s="77" t="s">
        <v>259</v>
      </c>
    </row>
    <row r="25" spans="2:20" ht="45" hidden="1" customHeight="1" x14ac:dyDescent="0.35">
      <c r="B25" s="165" t="s">
        <v>40</v>
      </c>
      <c r="C25" s="54"/>
      <c r="D25" s="209"/>
      <c r="E25" s="71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75"/>
      <c r="S25" s="76"/>
      <c r="T25" s="77"/>
    </row>
    <row r="26" spans="2:20" ht="45" hidden="1" customHeight="1" x14ac:dyDescent="0.35">
      <c r="B26" s="165" t="s">
        <v>41</v>
      </c>
      <c r="C26" s="54"/>
      <c r="D26" s="209"/>
      <c r="E26" s="71"/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75"/>
      <c r="S26" s="76"/>
      <c r="T26" s="77"/>
    </row>
    <row r="27" spans="2:20" ht="45" hidden="1" customHeight="1" x14ac:dyDescent="0.35">
      <c r="B27" s="165" t="s">
        <v>42</v>
      </c>
      <c r="C27" s="54"/>
      <c r="D27" s="209"/>
      <c r="E27" s="71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  <c r="R27" s="75"/>
      <c r="S27" s="76"/>
      <c r="T27" s="77"/>
    </row>
    <row r="28" spans="2:20" ht="45" hidden="1" customHeight="1" x14ac:dyDescent="0.35">
      <c r="B28" s="166" t="s">
        <v>43</v>
      </c>
      <c r="C28" s="54"/>
      <c r="D28" s="209"/>
      <c r="E28" s="86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80"/>
      <c r="R28" s="75"/>
      <c r="S28" s="76"/>
      <c r="T28" s="77"/>
    </row>
    <row r="29" spans="2:20" ht="45" customHeight="1" thickBot="1" x14ac:dyDescent="0.4">
      <c r="B29" s="125"/>
      <c r="C29" s="63" t="s">
        <v>63</v>
      </c>
      <c r="D29" s="243">
        <f>SUM(D23:D28)</f>
        <v>7500000</v>
      </c>
      <c r="E29" s="6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68"/>
      <c r="S29" s="66"/>
      <c r="T29" s="69"/>
    </row>
    <row r="30" spans="2:20" ht="45" customHeight="1" thickBot="1" x14ac:dyDescent="0.4">
      <c r="B30" s="321"/>
      <c r="C30" s="322" t="s">
        <v>168</v>
      </c>
      <c r="D30" s="323">
        <f>+'E Programac'!V12</f>
        <v>7500000</v>
      </c>
      <c r="E30" s="566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8"/>
    </row>
    <row r="31" spans="2:20" ht="45" customHeight="1" thickBot="1" x14ac:dyDescent="0.4"/>
    <row r="32" spans="2:20" ht="45" customHeight="1" x14ac:dyDescent="0.35">
      <c r="B32" s="122" t="s">
        <v>110</v>
      </c>
      <c r="C32" s="123"/>
      <c r="D32" s="544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E32" s="545"/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6"/>
    </row>
    <row r="33" spans="2:20" ht="45" customHeight="1" x14ac:dyDescent="0.35">
      <c r="B33" s="547" t="s">
        <v>160</v>
      </c>
      <c r="C33" s="548"/>
      <c r="D33" s="549" t="s">
        <v>161</v>
      </c>
      <c r="E33" s="551" t="s">
        <v>162</v>
      </c>
      <c r="F33" s="553" t="s">
        <v>163</v>
      </c>
      <c r="G33" s="554"/>
      <c r="H33" s="554"/>
      <c r="I33" s="554"/>
      <c r="J33" s="554"/>
      <c r="K33" s="554"/>
      <c r="L33" s="554"/>
      <c r="M33" s="554"/>
      <c r="N33" s="554"/>
      <c r="O33" s="554"/>
      <c r="P33" s="554"/>
      <c r="Q33" s="555"/>
      <c r="R33" s="556" t="s">
        <v>164</v>
      </c>
      <c r="S33" s="554"/>
      <c r="T33" s="557"/>
    </row>
    <row r="34" spans="2:20" ht="45" customHeight="1" x14ac:dyDescent="0.35">
      <c r="B34" s="163" t="s">
        <v>37</v>
      </c>
      <c r="C34" s="124" t="s">
        <v>27</v>
      </c>
      <c r="D34" s="550"/>
      <c r="E34" s="552"/>
      <c r="F34" s="167" t="s">
        <v>28</v>
      </c>
      <c r="G34" s="161" t="s">
        <v>29</v>
      </c>
      <c r="H34" s="161" t="s">
        <v>30</v>
      </c>
      <c r="I34" s="161" t="s">
        <v>31</v>
      </c>
      <c r="J34" s="161" t="s">
        <v>30</v>
      </c>
      <c r="K34" s="161" t="s">
        <v>32</v>
      </c>
      <c r="L34" s="161" t="s">
        <v>32</v>
      </c>
      <c r="M34" s="161" t="s">
        <v>31</v>
      </c>
      <c r="N34" s="161" t="s">
        <v>33</v>
      </c>
      <c r="O34" s="161" t="s">
        <v>34</v>
      </c>
      <c r="P34" s="161" t="s">
        <v>35</v>
      </c>
      <c r="Q34" s="168" t="s">
        <v>36</v>
      </c>
      <c r="R34" s="160">
        <v>1</v>
      </c>
      <c r="S34" s="161">
        <v>2</v>
      </c>
      <c r="T34" s="162">
        <v>3</v>
      </c>
    </row>
    <row r="35" spans="2:20" ht="45" customHeight="1" x14ac:dyDescent="0.35">
      <c r="B35" s="164" t="s">
        <v>38</v>
      </c>
      <c r="C35" s="53" t="s">
        <v>260</v>
      </c>
      <c r="D35" s="208">
        <v>7000000</v>
      </c>
      <c r="E35" s="71" t="s">
        <v>261</v>
      </c>
      <c r="F35" s="72"/>
      <c r="G35" s="73" t="s">
        <v>224</v>
      </c>
      <c r="H35" s="73" t="s">
        <v>224</v>
      </c>
      <c r="I35" s="73" t="s">
        <v>224</v>
      </c>
      <c r="J35" s="73" t="s">
        <v>224</v>
      </c>
      <c r="K35" s="73" t="s">
        <v>224</v>
      </c>
      <c r="L35" s="73" t="s">
        <v>224</v>
      </c>
      <c r="M35" s="73" t="s">
        <v>224</v>
      </c>
      <c r="N35" s="73" t="s">
        <v>224</v>
      </c>
      <c r="O35" s="73" t="s">
        <v>224</v>
      </c>
      <c r="P35" s="73" t="s">
        <v>224</v>
      </c>
      <c r="Q35" s="74"/>
      <c r="R35" s="75" t="s">
        <v>262</v>
      </c>
      <c r="S35" s="76" t="s">
        <v>263</v>
      </c>
      <c r="T35" s="77" t="s">
        <v>264</v>
      </c>
    </row>
    <row r="36" spans="2:20" ht="45" customHeight="1" x14ac:dyDescent="0.35">
      <c r="B36" s="165" t="s">
        <v>39</v>
      </c>
      <c r="C36" s="54" t="s">
        <v>265</v>
      </c>
      <c r="D36" s="209">
        <v>9000000</v>
      </c>
      <c r="E36" s="86" t="s">
        <v>266</v>
      </c>
      <c r="F36" s="78"/>
      <c r="G36" s="79" t="s">
        <v>224</v>
      </c>
      <c r="H36" s="79" t="s">
        <v>224</v>
      </c>
      <c r="I36" s="79" t="s">
        <v>224</v>
      </c>
      <c r="J36" s="79" t="s">
        <v>224</v>
      </c>
      <c r="K36" s="79" t="s">
        <v>224</v>
      </c>
      <c r="L36" s="79" t="s">
        <v>224</v>
      </c>
      <c r="M36" s="79" t="s">
        <v>224</v>
      </c>
      <c r="N36" s="79" t="s">
        <v>224</v>
      </c>
      <c r="O36" s="79" t="s">
        <v>224</v>
      </c>
      <c r="P36" s="79" t="s">
        <v>224</v>
      </c>
      <c r="Q36" s="80" t="s">
        <v>224</v>
      </c>
      <c r="R36" s="75" t="s">
        <v>267</v>
      </c>
      <c r="S36" s="76" t="s">
        <v>268</v>
      </c>
      <c r="T36" s="77" t="s">
        <v>269</v>
      </c>
    </row>
    <row r="37" spans="2:20" ht="45" customHeight="1" x14ac:dyDescent="0.35">
      <c r="B37" s="165" t="s">
        <v>40</v>
      </c>
      <c r="C37" s="54"/>
      <c r="D37" s="209"/>
      <c r="E37" s="71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75"/>
      <c r="S37" s="76"/>
      <c r="T37" s="77"/>
    </row>
    <row r="38" spans="2:20" ht="45" customHeight="1" x14ac:dyDescent="0.35">
      <c r="B38" s="165" t="s">
        <v>41</v>
      </c>
      <c r="C38" s="54"/>
      <c r="D38" s="209"/>
      <c r="E38" s="71"/>
      <c r="F38" s="7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75"/>
      <c r="S38" s="76"/>
      <c r="T38" s="77"/>
    </row>
    <row r="39" spans="2:20" ht="45" customHeight="1" x14ac:dyDescent="0.35">
      <c r="B39" s="165" t="s">
        <v>42</v>
      </c>
      <c r="C39" s="54"/>
      <c r="D39" s="209"/>
      <c r="E39" s="71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  <c r="R39" s="75"/>
      <c r="S39" s="76"/>
      <c r="T39" s="77"/>
    </row>
    <row r="40" spans="2:20" ht="45" customHeight="1" x14ac:dyDescent="0.35">
      <c r="B40" s="166" t="s">
        <v>43</v>
      </c>
      <c r="C40" s="54"/>
      <c r="D40" s="209"/>
      <c r="E40" s="86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  <c r="R40" s="75"/>
      <c r="S40" s="76"/>
      <c r="T40" s="77"/>
    </row>
    <row r="41" spans="2:20" ht="45" customHeight="1" thickBot="1" x14ac:dyDescent="0.4">
      <c r="B41" s="125"/>
      <c r="C41" s="63" t="s">
        <v>63</v>
      </c>
      <c r="D41" s="243">
        <f>SUM(D35:D40)</f>
        <v>16000000</v>
      </c>
      <c r="E41" s="64"/>
      <c r="F41" s="65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7"/>
      <c r="R41" s="68"/>
      <c r="S41" s="66"/>
      <c r="T41" s="69"/>
    </row>
    <row r="42" spans="2:20" ht="45" customHeight="1" thickBot="1" x14ac:dyDescent="0.4">
      <c r="B42" s="321"/>
      <c r="C42" s="322" t="s">
        <v>168</v>
      </c>
      <c r="D42" s="323">
        <f>+'E Programac'!V13</f>
        <v>16000000</v>
      </c>
      <c r="E42" s="566"/>
      <c r="F42" s="567"/>
      <c r="G42" s="567"/>
      <c r="H42" s="567"/>
      <c r="I42" s="567"/>
      <c r="J42" s="567"/>
      <c r="K42" s="567"/>
      <c r="L42" s="567"/>
      <c r="M42" s="567"/>
      <c r="N42" s="567"/>
      <c r="O42" s="567"/>
      <c r="P42" s="567"/>
      <c r="Q42" s="567"/>
      <c r="R42" s="567"/>
      <c r="S42" s="567"/>
      <c r="T42" s="568"/>
    </row>
    <row r="43" spans="2:20" ht="45" customHeight="1" thickBot="1" x14ac:dyDescent="0.4"/>
    <row r="44" spans="2:20" ht="45" customHeight="1" x14ac:dyDescent="0.35">
      <c r="B44" s="122" t="s">
        <v>110</v>
      </c>
      <c r="C44" s="123"/>
      <c r="D44" s="544">
        <f>+'C Alineac'!C19</f>
        <v>0</v>
      </c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6"/>
    </row>
    <row r="45" spans="2:20" ht="45" customHeight="1" x14ac:dyDescent="0.35">
      <c r="B45" s="547" t="s">
        <v>160</v>
      </c>
      <c r="C45" s="548"/>
      <c r="D45" s="549" t="s">
        <v>161</v>
      </c>
      <c r="E45" s="551" t="s">
        <v>162</v>
      </c>
      <c r="F45" s="553" t="s">
        <v>163</v>
      </c>
      <c r="G45" s="554"/>
      <c r="H45" s="554"/>
      <c r="I45" s="554"/>
      <c r="J45" s="554"/>
      <c r="K45" s="554"/>
      <c r="L45" s="554"/>
      <c r="M45" s="554"/>
      <c r="N45" s="554"/>
      <c r="O45" s="554"/>
      <c r="P45" s="554"/>
      <c r="Q45" s="555"/>
      <c r="R45" s="556" t="s">
        <v>164</v>
      </c>
      <c r="S45" s="554"/>
      <c r="T45" s="557"/>
    </row>
    <row r="46" spans="2:20" ht="45" customHeight="1" x14ac:dyDescent="0.35">
      <c r="B46" s="163" t="s">
        <v>37</v>
      </c>
      <c r="C46" s="124" t="s">
        <v>27</v>
      </c>
      <c r="D46" s="550"/>
      <c r="E46" s="552"/>
      <c r="F46" s="167" t="s">
        <v>28</v>
      </c>
      <c r="G46" s="161" t="s">
        <v>29</v>
      </c>
      <c r="H46" s="161" t="s">
        <v>30</v>
      </c>
      <c r="I46" s="161" t="s">
        <v>31</v>
      </c>
      <c r="J46" s="161" t="s">
        <v>30</v>
      </c>
      <c r="K46" s="161" t="s">
        <v>32</v>
      </c>
      <c r="L46" s="161" t="s">
        <v>32</v>
      </c>
      <c r="M46" s="161" t="s">
        <v>31</v>
      </c>
      <c r="N46" s="161" t="s">
        <v>33</v>
      </c>
      <c r="O46" s="161" t="s">
        <v>34</v>
      </c>
      <c r="P46" s="161" t="s">
        <v>35</v>
      </c>
      <c r="Q46" s="168" t="s">
        <v>36</v>
      </c>
      <c r="R46" s="160">
        <v>1</v>
      </c>
      <c r="S46" s="161">
        <v>2</v>
      </c>
      <c r="T46" s="162">
        <v>3</v>
      </c>
    </row>
    <row r="47" spans="2:20" ht="96" customHeight="1" x14ac:dyDescent="0.35">
      <c r="B47" s="164" t="s">
        <v>38</v>
      </c>
      <c r="C47" s="53"/>
      <c r="D47" s="208"/>
      <c r="E47" s="71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/>
      <c r="R47" s="75"/>
      <c r="S47" s="76"/>
      <c r="T47" s="77"/>
    </row>
    <row r="48" spans="2:20" ht="45" customHeight="1" x14ac:dyDescent="0.35">
      <c r="B48" s="165" t="s">
        <v>39</v>
      </c>
      <c r="C48" s="54"/>
      <c r="D48" s="209"/>
      <c r="E48" s="71"/>
      <c r="F48" s="78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80"/>
      <c r="R48" s="75"/>
      <c r="S48" s="76"/>
      <c r="T48" s="77"/>
    </row>
    <row r="49" spans="2:20" ht="45" customHeight="1" x14ac:dyDescent="0.35">
      <c r="B49" s="165" t="s">
        <v>40</v>
      </c>
      <c r="C49" s="54"/>
      <c r="D49" s="209"/>
      <c r="E49" s="71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80"/>
      <c r="R49" s="75"/>
      <c r="S49" s="76"/>
      <c r="T49" s="77"/>
    </row>
    <row r="50" spans="2:20" ht="45" customHeight="1" x14ac:dyDescent="0.35">
      <c r="B50" s="165" t="s">
        <v>41</v>
      </c>
      <c r="C50" s="54"/>
      <c r="D50" s="209"/>
      <c r="E50" s="71"/>
      <c r="F50" s="78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0"/>
      <c r="R50" s="75"/>
      <c r="S50" s="76"/>
      <c r="T50" s="77"/>
    </row>
    <row r="51" spans="2:20" ht="45" customHeight="1" x14ac:dyDescent="0.35">
      <c r="B51" s="165" t="s">
        <v>42</v>
      </c>
      <c r="C51" s="54"/>
      <c r="D51" s="209"/>
      <c r="E51" s="71"/>
      <c r="F51" s="78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80"/>
      <c r="R51" s="75"/>
      <c r="S51" s="76"/>
      <c r="T51" s="77"/>
    </row>
    <row r="52" spans="2:20" ht="45" customHeight="1" x14ac:dyDescent="0.35">
      <c r="B52" s="166" t="s">
        <v>43</v>
      </c>
      <c r="C52" s="54"/>
      <c r="D52" s="209"/>
      <c r="E52" s="86"/>
      <c r="F52" s="78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75"/>
      <c r="S52" s="76"/>
      <c r="T52" s="77"/>
    </row>
    <row r="53" spans="2:20" ht="45" customHeight="1" thickBot="1" x14ac:dyDescent="0.4">
      <c r="B53" s="125"/>
      <c r="C53" s="63" t="s">
        <v>63</v>
      </c>
      <c r="D53" s="243">
        <f>SUM(D47:D52)</f>
        <v>0</v>
      </c>
      <c r="E53" s="6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7"/>
      <c r="R53" s="68"/>
      <c r="S53" s="66"/>
      <c r="T53" s="69"/>
    </row>
    <row r="54" spans="2:20" ht="45" customHeight="1" thickBot="1" x14ac:dyDescent="0.4">
      <c r="B54" s="321"/>
      <c r="C54" s="322" t="s">
        <v>168</v>
      </c>
      <c r="D54" s="323">
        <f>+'E Programac'!V14</f>
        <v>0</v>
      </c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7"/>
      <c r="T54" s="568"/>
    </row>
    <row r="55" spans="2:20" ht="45" customHeight="1" thickBot="1" x14ac:dyDescent="0.4"/>
    <row r="56" spans="2:20" ht="45" customHeight="1" x14ac:dyDescent="0.35">
      <c r="B56" s="122" t="s">
        <v>110</v>
      </c>
      <c r="C56" s="123"/>
      <c r="D56" s="544">
        <f>+'C Alineac'!C20</f>
        <v>0</v>
      </c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P56" s="545"/>
      <c r="Q56" s="545"/>
      <c r="R56" s="545"/>
      <c r="S56" s="545"/>
      <c r="T56" s="546"/>
    </row>
    <row r="57" spans="2:20" ht="45" customHeight="1" x14ac:dyDescent="0.35">
      <c r="B57" s="547" t="s">
        <v>160</v>
      </c>
      <c r="C57" s="548"/>
      <c r="D57" s="549" t="s">
        <v>161</v>
      </c>
      <c r="E57" s="551" t="s">
        <v>162</v>
      </c>
      <c r="F57" s="553" t="s">
        <v>163</v>
      </c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5"/>
      <c r="R57" s="556" t="s">
        <v>164</v>
      </c>
      <c r="S57" s="554"/>
      <c r="T57" s="557"/>
    </row>
    <row r="58" spans="2:20" ht="45" customHeight="1" x14ac:dyDescent="0.35">
      <c r="B58" s="163" t="s">
        <v>37</v>
      </c>
      <c r="C58" s="124" t="s">
        <v>27</v>
      </c>
      <c r="D58" s="550"/>
      <c r="E58" s="552"/>
      <c r="F58" s="167" t="s">
        <v>28</v>
      </c>
      <c r="G58" s="161" t="s">
        <v>29</v>
      </c>
      <c r="H58" s="161" t="s">
        <v>30</v>
      </c>
      <c r="I58" s="161" t="s">
        <v>31</v>
      </c>
      <c r="J58" s="161" t="s">
        <v>30</v>
      </c>
      <c r="K58" s="161" t="s">
        <v>32</v>
      </c>
      <c r="L58" s="161" t="s">
        <v>32</v>
      </c>
      <c r="M58" s="161" t="s">
        <v>31</v>
      </c>
      <c r="N58" s="161" t="s">
        <v>33</v>
      </c>
      <c r="O58" s="161" t="s">
        <v>34</v>
      </c>
      <c r="P58" s="161" t="s">
        <v>35</v>
      </c>
      <c r="Q58" s="168" t="s">
        <v>36</v>
      </c>
      <c r="R58" s="160">
        <v>1</v>
      </c>
      <c r="S58" s="161">
        <v>2</v>
      </c>
      <c r="T58" s="162">
        <v>3</v>
      </c>
    </row>
    <row r="59" spans="2:20" ht="45" customHeight="1" x14ac:dyDescent="0.35">
      <c r="B59" s="164" t="s">
        <v>38</v>
      </c>
      <c r="C59" s="53"/>
      <c r="D59" s="208"/>
      <c r="E59" s="71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4"/>
      <c r="R59" s="75"/>
      <c r="S59" s="76"/>
      <c r="T59" s="77"/>
    </row>
    <row r="60" spans="2:20" ht="45" customHeight="1" x14ac:dyDescent="0.35">
      <c r="B60" s="165" t="s">
        <v>39</v>
      </c>
      <c r="C60" s="54"/>
      <c r="D60" s="209"/>
      <c r="E60" s="71"/>
      <c r="F60" s="78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80"/>
      <c r="R60" s="75"/>
      <c r="S60" s="76"/>
      <c r="T60" s="77"/>
    </row>
    <row r="61" spans="2:20" ht="45" customHeight="1" x14ac:dyDescent="0.35">
      <c r="B61" s="165" t="s">
        <v>40</v>
      </c>
      <c r="C61" s="54"/>
      <c r="D61" s="209"/>
      <c r="E61" s="71"/>
      <c r="F61" s="78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75"/>
      <c r="S61" s="76"/>
      <c r="T61" s="77"/>
    </row>
    <row r="62" spans="2:20" ht="45" customHeight="1" x14ac:dyDescent="0.35">
      <c r="B62" s="165" t="s">
        <v>41</v>
      </c>
      <c r="C62" s="54"/>
      <c r="D62" s="209"/>
      <c r="E62" s="71"/>
      <c r="F62" s="78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75"/>
      <c r="S62" s="76"/>
      <c r="T62" s="77"/>
    </row>
    <row r="63" spans="2:20" ht="45" customHeight="1" x14ac:dyDescent="0.35">
      <c r="B63" s="165" t="s">
        <v>42</v>
      </c>
      <c r="C63" s="54"/>
      <c r="D63" s="209"/>
      <c r="E63" s="71"/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R63" s="75"/>
      <c r="S63" s="76"/>
      <c r="T63" s="77"/>
    </row>
    <row r="64" spans="2:20" ht="45" customHeight="1" x14ac:dyDescent="0.35">
      <c r="B64" s="166" t="s">
        <v>43</v>
      </c>
      <c r="C64" s="54"/>
      <c r="D64" s="209"/>
      <c r="E64" s="86"/>
      <c r="F64" s="78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75"/>
      <c r="S64" s="76"/>
      <c r="T64" s="77"/>
    </row>
    <row r="65" spans="2:20" ht="45" customHeight="1" thickBot="1" x14ac:dyDescent="0.4">
      <c r="B65" s="125"/>
      <c r="C65" s="63" t="s">
        <v>63</v>
      </c>
      <c r="D65" s="243">
        <f>SUM(D59:D64)</f>
        <v>0</v>
      </c>
      <c r="E65" s="6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8"/>
      <c r="S65" s="66"/>
      <c r="T65" s="69"/>
    </row>
    <row r="66" spans="2:20" ht="45" customHeight="1" thickBot="1" x14ac:dyDescent="0.4">
      <c r="B66" s="321"/>
      <c r="C66" s="322" t="s">
        <v>168</v>
      </c>
      <c r="D66" s="323">
        <f>+'E Programac'!V15</f>
        <v>0</v>
      </c>
      <c r="E66" s="566"/>
      <c r="F66" s="567"/>
      <c r="G66" s="567"/>
      <c r="H66" s="567"/>
      <c r="I66" s="567"/>
      <c r="J66" s="567"/>
      <c r="K66" s="567"/>
      <c r="L66" s="567"/>
      <c r="M66" s="567"/>
      <c r="N66" s="567"/>
      <c r="O66" s="567"/>
      <c r="P66" s="567"/>
      <c r="Q66" s="567"/>
      <c r="R66" s="567"/>
      <c r="S66" s="567"/>
      <c r="T66" s="568"/>
    </row>
    <row r="67" spans="2:20" ht="45" customHeight="1" thickBot="1" x14ac:dyDescent="0.4"/>
    <row r="68" spans="2:20" ht="15" thickTop="1" thickBot="1" x14ac:dyDescent="0.4">
      <c r="B68" s="496" t="str">
        <f>+'B Informac'!F29</f>
        <v>INSTRUCCIONES: Asegurese de tener a mano el Anexo 1. "Instructivo de la HIPNCTI" antes de llenar las celdas con fondo verde claro.</v>
      </c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8"/>
    </row>
    <row r="69" spans="2:20" ht="14.6" thickTop="1" x14ac:dyDescent="0.35"/>
  </sheetData>
  <mergeCells count="41">
    <mergeCell ref="E30:T30"/>
    <mergeCell ref="E42:T42"/>
    <mergeCell ref="E54:T54"/>
    <mergeCell ref="E66:T66"/>
    <mergeCell ref="E18:T18"/>
    <mergeCell ref="D44:T44"/>
    <mergeCell ref="D32:T32"/>
    <mergeCell ref="D20:T20"/>
    <mergeCell ref="B9:C9"/>
    <mergeCell ref="D9:D10"/>
    <mergeCell ref="E9:E10"/>
    <mergeCell ref="F9:Q9"/>
    <mergeCell ref="R9:T9"/>
    <mergeCell ref="D6:T6"/>
    <mergeCell ref="D8:T8"/>
    <mergeCell ref="D1:T1"/>
    <mergeCell ref="D2:T2"/>
    <mergeCell ref="D3:T3"/>
    <mergeCell ref="D4:T4"/>
    <mergeCell ref="B33:C33"/>
    <mergeCell ref="D33:D34"/>
    <mergeCell ref="E33:E34"/>
    <mergeCell ref="F33:Q33"/>
    <mergeCell ref="R33:T33"/>
    <mergeCell ref="B21:C21"/>
    <mergeCell ref="D21:D22"/>
    <mergeCell ref="E21:E22"/>
    <mergeCell ref="F21:Q21"/>
    <mergeCell ref="R21:T21"/>
    <mergeCell ref="B45:C45"/>
    <mergeCell ref="D45:D46"/>
    <mergeCell ref="E45:E46"/>
    <mergeCell ref="F45:Q45"/>
    <mergeCell ref="R45:T45"/>
    <mergeCell ref="B68:T68"/>
    <mergeCell ref="D56:T56"/>
    <mergeCell ref="B57:C57"/>
    <mergeCell ref="D57:D58"/>
    <mergeCell ref="E57:E58"/>
    <mergeCell ref="F57:Q57"/>
    <mergeCell ref="R57:T5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AV69"/>
  <sheetViews>
    <sheetView topLeftCell="A19" zoomScale="80" zoomScaleNormal="80" zoomScalePageLayoutView="70" workbookViewId="0">
      <selection activeCell="D24" sqref="D24"/>
    </sheetView>
  </sheetViews>
  <sheetFormatPr baseColWidth="10" defaultColWidth="11.4609375" defaultRowHeight="14.15" x14ac:dyDescent="0.35"/>
  <cols>
    <col min="1" max="1" width="15.69140625" style="62" customWidth="1"/>
    <col min="2" max="2" width="6.4609375" style="62" customWidth="1"/>
    <col min="3" max="3" width="35.765625" style="62" customWidth="1"/>
    <col min="4" max="4" width="20.4609375" style="62" bestFit="1" customWidth="1"/>
    <col min="5" max="5" width="25.23046875" style="62" customWidth="1"/>
    <col min="6" max="17" width="2.69140625" style="62" customWidth="1"/>
    <col min="18" max="20" width="25.69140625" style="62" customWidth="1"/>
    <col min="21" max="16384" width="11.4609375" style="62"/>
  </cols>
  <sheetData>
    <row r="1" spans="1:39" s="60" customFormat="1" ht="18.75" customHeight="1" x14ac:dyDescent="0.35">
      <c r="A1" s="62"/>
      <c r="B1" s="62"/>
      <c r="C1" s="62"/>
      <c r="D1" s="531" t="s">
        <v>71</v>
      </c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39" s="60" customFormat="1" ht="17.600000000000001" x14ac:dyDescent="0.35">
      <c r="A2" s="62"/>
      <c r="B2" s="62"/>
      <c r="C2" s="62"/>
      <c r="D2" s="531" t="s">
        <v>80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39" s="60" customFormat="1" ht="17.600000000000001" x14ac:dyDescent="0.35">
      <c r="A3" s="62"/>
      <c r="B3" s="62"/>
      <c r="C3" s="62"/>
      <c r="D3" s="531" t="s">
        <v>85</v>
      </c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39" s="60" customFormat="1" ht="17.600000000000001" x14ac:dyDescent="0.35">
      <c r="A4" s="62"/>
      <c r="B4" s="62"/>
      <c r="C4" s="62"/>
      <c r="D4" s="531" t="s">
        <v>92</v>
      </c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39" s="60" customForma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</row>
    <row r="6" spans="1:39" s="60" customFormat="1" ht="17.600000000000001" x14ac:dyDescent="0.4">
      <c r="A6" s="62"/>
      <c r="B6" s="62"/>
      <c r="C6" s="62"/>
      <c r="D6" s="366" t="s">
        <v>114</v>
      </c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8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</row>
    <row r="7" spans="1:39" ht="14.6" thickBot="1" x14ac:dyDescent="0.4"/>
    <row r="8" spans="1:39" ht="45" customHeight="1" x14ac:dyDescent="0.35">
      <c r="B8" s="122" t="s">
        <v>110</v>
      </c>
      <c r="C8" s="123"/>
      <c r="D8" s="544" t="str">
        <f>+'C Alineac'!C16</f>
        <v>P.02.01. Cantidad de Pequeñas y medianas empresas (PYME) capacitadas y/o asesoradas en el Programa Innovación PYME, desarrollando proyectos de innovación.</v>
      </c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6"/>
    </row>
    <row r="9" spans="1:39" ht="45" customHeight="1" x14ac:dyDescent="0.35">
      <c r="B9" s="547" t="s">
        <v>160</v>
      </c>
      <c r="C9" s="548"/>
      <c r="D9" s="549" t="s">
        <v>161</v>
      </c>
      <c r="E9" s="551" t="s">
        <v>162</v>
      </c>
      <c r="F9" s="553" t="s">
        <v>163</v>
      </c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5"/>
      <c r="R9" s="556" t="s">
        <v>164</v>
      </c>
      <c r="S9" s="554"/>
      <c r="T9" s="557"/>
    </row>
    <row r="10" spans="1:39" ht="45" customHeight="1" x14ac:dyDescent="0.35">
      <c r="B10" s="163" t="s">
        <v>37</v>
      </c>
      <c r="C10" s="124" t="s">
        <v>27</v>
      </c>
      <c r="D10" s="550"/>
      <c r="E10" s="552"/>
      <c r="F10" s="167" t="s">
        <v>28</v>
      </c>
      <c r="G10" s="161" t="s">
        <v>29</v>
      </c>
      <c r="H10" s="161" t="s">
        <v>30</v>
      </c>
      <c r="I10" s="161" t="s">
        <v>31</v>
      </c>
      <c r="J10" s="161" t="s">
        <v>30</v>
      </c>
      <c r="K10" s="161" t="s">
        <v>32</v>
      </c>
      <c r="L10" s="161" t="s">
        <v>32</v>
      </c>
      <c r="M10" s="161" t="s">
        <v>31</v>
      </c>
      <c r="N10" s="161" t="s">
        <v>33</v>
      </c>
      <c r="O10" s="161" t="s">
        <v>34</v>
      </c>
      <c r="P10" s="161" t="s">
        <v>35</v>
      </c>
      <c r="Q10" s="168" t="s">
        <v>36</v>
      </c>
      <c r="R10" s="160">
        <v>1</v>
      </c>
      <c r="S10" s="161">
        <v>2</v>
      </c>
      <c r="T10" s="162">
        <v>3</v>
      </c>
    </row>
    <row r="11" spans="1:39" ht="45" customHeight="1" x14ac:dyDescent="0.35">
      <c r="B11" s="164" t="s">
        <v>38</v>
      </c>
      <c r="C11" s="53" t="s">
        <v>242</v>
      </c>
      <c r="D11" s="208">
        <v>7000000</v>
      </c>
      <c r="E11" s="71" t="s">
        <v>226</v>
      </c>
      <c r="F11" s="72"/>
      <c r="G11" s="73"/>
      <c r="H11" s="73" t="s">
        <v>224</v>
      </c>
      <c r="I11" s="73" t="s">
        <v>224</v>
      </c>
      <c r="J11" s="73" t="s">
        <v>224</v>
      </c>
      <c r="K11" s="73" t="s">
        <v>224</v>
      </c>
      <c r="L11" s="73" t="s">
        <v>224</v>
      </c>
      <c r="M11" s="73" t="s">
        <v>224</v>
      </c>
      <c r="N11" s="73" t="s">
        <v>224</v>
      </c>
      <c r="O11" s="73" t="s">
        <v>224</v>
      </c>
      <c r="P11" s="73" t="s">
        <v>224</v>
      </c>
      <c r="Q11" s="74"/>
      <c r="R11" s="75" t="s">
        <v>244</v>
      </c>
      <c r="S11" s="76" t="s">
        <v>245</v>
      </c>
      <c r="T11" s="77" t="s">
        <v>246</v>
      </c>
    </row>
    <row r="12" spans="1:39" ht="45" customHeight="1" x14ac:dyDescent="0.35">
      <c r="B12" s="165" t="s">
        <v>39</v>
      </c>
      <c r="C12" s="54" t="s">
        <v>247</v>
      </c>
      <c r="D12" s="209">
        <v>5000000</v>
      </c>
      <c r="E12" s="86" t="s">
        <v>305</v>
      </c>
      <c r="F12" s="78"/>
      <c r="G12" s="79"/>
      <c r="H12" s="79" t="s">
        <v>224</v>
      </c>
      <c r="I12" s="79" t="s">
        <v>224</v>
      </c>
      <c r="J12" s="79" t="s">
        <v>224</v>
      </c>
      <c r="K12" s="79" t="s">
        <v>224</v>
      </c>
      <c r="L12" s="79" t="s">
        <v>224</v>
      </c>
      <c r="M12" s="79" t="s">
        <v>224</v>
      </c>
      <c r="N12" s="79" t="s">
        <v>224</v>
      </c>
      <c r="O12" s="79" t="s">
        <v>224</v>
      </c>
      <c r="P12" s="79" t="s">
        <v>224</v>
      </c>
      <c r="Q12" s="80"/>
      <c r="R12" s="75" t="s">
        <v>249</v>
      </c>
      <c r="S12" s="76" t="s">
        <v>250</v>
      </c>
      <c r="T12" s="77" t="s">
        <v>251</v>
      </c>
    </row>
    <row r="13" spans="1:39" ht="45" customHeight="1" x14ac:dyDescent="0.35">
      <c r="B13" s="165" t="s">
        <v>40</v>
      </c>
      <c r="C13" s="54"/>
      <c r="D13" s="209"/>
      <c r="E13" s="71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  <c r="R13" s="75"/>
      <c r="S13" s="76"/>
      <c r="T13" s="77"/>
    </row>
    <row r="14" spans="1:39" ht="45" customHeight="1" x14ac:dyDescent="0.35">
      <c r="B14" s="165" t="s">
        <v>41</v>
      </c>
      <c r="C14" s="54"/>
      <c r="D14" s="209"/>
      <c r="E14" s="71"/>
      <c r="F14" s="7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75"/>
      <c r="S14" s="76"/>
      <c r="T14" s="77"/>
    </row>
    <row r="15" spans="1:39" ht="45" customHeight="1" x14ac:dyDescent="0.35">
      <c r="B15" s="165" t="s">
        <v>42</v>
      </c>
      <c r="C15" s="54"/>
      <c r="D15" s="209"/>
      <c r="E15" s="71"/>
      <c r="F15" s="78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  <c r="R15" s="75"/>
      <c r="S15" s="76"/>
      <c r="T15" s="77"/>
    </row>
    <row r="16" spans="1:39" ht="45" customHeight="1" x14ac:dyDescent="0.35">
      <c r="B16" s="166" t="s">
        <v>43</v>
      </c>
      <c r="C16" s="54"/>
      <c r="D16" s="209"/>
      <c r="E16" s="86"/>
      <c r="F16" s="78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75"/>
      <c r="S16" s="76"/>
      <c r="T16" s="77"/>
    </row>
    <row r="17" spans="1:48" s="70" customFormat="1" ht="45" customHeight="1" thickBot="1" x14ac:dyDescent="0.4">
      <c r="B17" s="172"/>
      <c r="C17" s="63" t="s">
        <v>63</v>
      </c>
      <c r="D17" s="243">
        <f>SUM(D11:D16)</f>
        <v>12000000</v>
      </c>
      <c r="E17" s="64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7"/>
      <c r="R17" s="68"/>
      <c r="S17" s="66"/>
      <c r="T17" s="69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</row>
    <row r="18" spans="1:48" s="70" customFormat="1" ht="45" customHeight="1" thickBot="1" x14ac:dyDescent="0.4">
      <c r="A18" s="62"/>
      <c r="B18" s="321"/>
      <c r="C18" s="322" t="s">
        <v>168</v>
      </c>
      <c r="D18" s="323">
        <f>+'E Programac'!Z11</f>
        <v>12000000</v>
      </c>
      <c r="E18" s="566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8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</row>
    <row r="19" spans="1:48" ht="45" customHeight="1" thickBot="1" x14ac:dyDescent="0.4"/>
    <row r="20" spans="1:48" s="173" customFormat="1" ht="45" customHeight="1" x14ac:dyDescent="0.35">
      <c r="B20" s="122" t="s">
        <v>110</v>
      </c>
      <c r="C20" s="123"/>
      <c r="D20" s="544" t="str">
        <f>+'C Alineac'!C17</f>
        <v>P.02.02.Cantidad de estudiantes de 15-20 años desarrollando un proyecto de innovación a partir del Programa Innovación Joven.</v>
      </c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6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</row>
    <row r="21" spans="1:48" ht="45" customHeight="1" x14ac:dyDescent="0.35">
      <c r="B21" s="547" t="s">
        <v>160</v>
      </c>
      <c r="C21" s="548"/>
      <c r="D21" s="549" t="s">
        <v>161</v>
      </c>
      <c r="E21" s="551" t="s">
        <v>162</v>
      </c>
      <c r="F21" s="553" t="s">
        <v>163</v>
      </c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5"/>
      <c r="R21" s="556" t="s">
        <v>164</v>
      </c>
      <c r="S21" s="554"/>
      <c r="T21" s="557"/>
    </row>
    <row r="22" spans="1:48" ht="45" customHeight="1" x14ac:dyDescent="0.35">
      <c r="B22" s="163" t="s">
        <v>37</v>
      </c>
      <c r="C22" s="124" t="s">
        <v>27</v>
      </c>
      <c r="D22" s="550"/>
      <c r="E22" s="552"/>
      <c r="F22" s="167" t="s">
        <v>28</v>
      </c>
      <c r="G22" s="161" t="s">
        <v>29</v>
      </c>
      <c r="H22" s="161" t="s">
        <v>30</v>
      </c>
      <c r="I22" s="161" t="s">
        <v>31</v>
      </c>
      <c r="J22" s="161" t="s">
        <v>30</v>
      </c>
      <c r="K22" s="161" t="s">
        <v>32</v>
      </c>
      <c r="L22" s="161" t="s">
        <v>32</v>
      </c>
      <c r="M22" s="161" t="s">
        <v>31</v>
      </c>
      <c r="N22" s="161" t="s">
        <v>33</v>
      </c>
      <c r="O22" s="161" t="s">
        <v>34</v>
      </c>
      <c r="P22" s="161" t="s">
        <v>35</v>
      </c>
      <c r="Q22" s="168" t="s">
        <v>36</v>
      </c>
      <c r="R22" s="160">
        <v>1</v>
      </c>
      <c r="S22" s="161">
        <v>2</v>
      </c>
      <c r="T22" s="162">
        <v>3</v>
      </c>
    </row>
    <row r="23" spans="1:48" ht="45" customHeight="1" x14ac:dyDescent="0.35">
      <c r="B23" s="164" t="s">
        <v>38</v>
      </c>
      <c r="C23" s="53" t="s">
        <v>252</v>
      </c>
      <c r="D23" s="208">
        <v>7000000</v>
      </c>
      <c r="E23" s="71" t="s">
        <v>204</v>
      </c>
      <c r="F23" s="72"/>
      <c r="G23" s="73"/>
      <c r="H23" s="73" t="s">
        <v>224</v>
      </c>
      <c r="I23" s="73" t="s">
        <v>224</v>
      </c>
      <c r="J23" s="73" t="s">
        <v>224</v>
      </c>
      <c r="K23" s="73" t="s">
        <v>224</v>
      </c>
      <c r="L23" s="73" t="s">
        <v>224</v>
      </c>
      <c r="M23" s="73" t="s">
        <v>224</v>
      </c>
      <c r="N23" s="73" t="s">
        <v>224</v>
      </c>
      <c r="O23" s="73" t="s">
        <v>224</v>
      </c>
      <c r="P23" s="73" t="s">
        <v>224</v>
      </c>
      <c r="Q23" s="74"/>
      <c r="R23" s="75" t="s">
        <v>253</v>
      </c>
      <c r="S23" s="76" t="s">
        <v>254</v>
      </c>
      <c r="T23" s="77" t="s">
        <v>255</v>
      </c>
    </row>
    <row r="24" spans="1:48" ht="45" customHeight="1" x14ac:dyDescent="0.35">
      <c r="B24" s="165" t="s">
        <v>39</v>
      </c>
      <c r="C24" s="54" t="s">
        <v>256</v>
      </c>
      <c r="D24" s="209">
        <v>500000</v>
      </c>
      <c r="E24" s="86" t="s">
        <v>306</v>
      </c>
      <c r="F24" s="78"/>
      <c r="G24" s="79"/>
      <c r="H24" s="79" t="s">
        <v>224</v>
      </c>
      <c r="I24" s="79" t="s">
        <v>224</v>
      </c>
      <c r="J24" s="79" t="s">
        <v>224</v>
      </c>
      <c r="K24" s="79" t="s">
        <v>224</v>
      </c>
      <c r="L24" s="79" t="s">
        <v>224</v>
      </c>
      <c r="M24" s="79" t="s">
        <v>224</v>
      </c>
      <c r="N24" s="79" t="s">
        <v>224</v>
      </c>
      <c r="O24" s="79" t="s">
        <v>224</v>
      </c>
      <c r="P24" s="79" t="s">
        <v>224</v>
      </c>
      <c r="Q24" s="80"/>
      <c r="R24" s="75" t="s">
        <v>257</v>
      </c>
      <c r="S24" s="76" t="s">
        <v>258</v>
      </c>
      <c r="T24" s="77" t="s">
        <v>259</v>
      </c>
    </row>
    <row r="25" spans="1:48" ht="45" hidden="1" customHeight="1" x14ac:dyDescent="0.35">
      <c r="B25" s="165" t="s">
        <v>40</v>
      </c>
      <c r="C25" s="54"/>
      <c r="D25" s="209"/>
      <c r="E25" s="71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75"/>
      <c r="S25" s="76"/>
      <c r="T25" s="77"/>
    </row>
    <row r="26" spans="1:48" ht="45" hidden="1" customHeight="1" x14ac:dyDescent="0.35">
      <c r="B26" s="165" t="s">
        <v>41</v>
      </c>
      <c r="C26" s="54"/>
      <c r="D26" s="209"/>
      <c r="E26" s="71"/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75"/>
      <c r="S26" s="76"/>
      <c r="T26" s="77"/>
    </row>
    <row r="27" spans="1:48" ht="45" hidden="1" customHeight="1" x14ac:dyDescent="0.35">
      <c r="B27" s="165" t="s">
        <v>42</v>
      </c>
      <c r="C27" s="54"/>
      <c r="D27" s="209"/>
      <c r="E27" s="71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  <c r="R27" s="75"/>
      <c r="S27" s="76"/>
      <c r="T27" s="77"/>
    </row>
    <row r="28" spans="1:48" ht="45" hidden="1" customHeight="1" x14ac:dyDescent="0.35">
      <c r="B28" s="166" t="s">
        <v>43</v>
      </c>
      <c r="C28" s="54"/>
      <c r="D28" s="209"/>
      <c r="E28" s="86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80"/>
      <c r="R28" s="75"/>
      <c r="S28" s="76"/>
      <c r="T28" s="77"/>
    </row>
    <row r="29" spans="1:48" ht="45" customHeight="1" thickBot="1" x14ac:dyDescent="0.4">
      <c r="B29" s="125"/>
      <c r="C29" s="63" t="s">
        <v>63</v>
      </c>
      <c r="D29" s="243">
        <f>SUM(D23:D28)</f>
        <v>7500000</v>
      </c>
      <c r="E29" s="6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68"/>
      <c r="S29" s="66"/>
      <c r="T29" s="69"/>
    </row>
    <row r="30" spans="1:48" s="70" customFormat="1" ht="45" customHeight="1" thickBot="1" x14ac:dyDescent="0.4">
      <c r="A30" s="62"/>
      <c r="B30" s="321"/>
      <c r="C30" s="322" t="s">
        <v>168</v>
      </c>
      <c r="D30" s="323">
        <f>+'E Programac'!Z12</f>
        <v>7500000</v>
      </c>
      <c r="E30" s="566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8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</row>
    <row r="31" spans="1:48" ht="45" customHeight="1" thickBot="1" x14ac:dyDescent="0.4"/>
    <row r="32" spans="1:48" ht="45" customHeight="1" x14ac:dyDescent="0.35">
      <c r="B32" s="122" t="s">
        <v>110</v>
      </c>
      <c r="C32" s="123"/>
      <c r="D32" s="544" t="str">
        <f>+'C Alineac'!C18</f>
        <v>P.02.03. Cantidad de investigadores y emprendedores desarrollando proyectos de innovación de base científica y/o tecnológica, a partir de de encadenamientos generados en el Programa Innovación de Base Tecnológica.</v>
      </c>
      <c r="E32" s="545"/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6"/>
    </row>
    <row r="33" spans="1:48" ht="45" customHeight="1" x14ac:dyDescent="0.35">
      <c r="B33" s="547" t="s">
        <v>160</v>
      </c>
      <c r="C33" s="548"/>
      <c r="D33" s="549" t="s">
        <v>161</v>
      </c>
      <c r="E33" s="551" t="s">
        <v>162</v>
      </c>
      <c r="F33" s="553" t="s">
        <v>163</v>
      </c>
      <c r="G33" s="554"/>
      <c r="H33" s="554"/>
      <c r="I33" s="554"/>
      <c r="J33" s="554"/>
      <c r="K33" s="554"/>
      <c r="L33" s="554"/>
      <c r="M33" s="554"/>
      <c r="N33" s="554"/>
      <c r="O33" s="554"/>
      <c r="P33" s="554"/>
      <c r="Q33" s="555"/>
      <c r="R33" s="556" t="s">
        <v>164</v>
      </c>
      <c r="S33" s="554"/>
      <c r="T33" s="557"/>
    </row>
    <row r="34" spans="1:48" ht="45" customHeight="1" x14ac:dyDescent="0.35">
      <c r="B34" s="163" t="s">
        <v>37</v>
      </c>
      <c r="C34" s="124" t="s">
        <v>27</v>
      </c>
      <c r="D34" s="550"/>
      <c r="E34" s="552"/>
      <c r="F34" s="167" t="s">
        <v>28</v>
      </c>
      <c r="G34" s="161" t="s">
        <v>29</v>
      </c>
      <c r="H34" s="161" t="s">
        <v>30</v>
      </c>
      <c r="I34" s="161" t="s">
        <v>31</v>
      </c>
      <c r="J34" s="161" t="s">
        <v>30</v>
      </c>
      <c r="K34" s="161" t="s">
        <v>32</v>
      </c>
      <c r="L34" s="161" t="s">
        <v>32</v>
      </c>
      <c r="M34" s="161" t="s">
        <v>31</v>
      </c>
      <c r="N34" s="161" t="s">
        <v>33</v>
      </c>
      <c r="O34" s="161" t="s">
        <v>34</v>
      </c>
      <c r="P34" s="161" t="s">
        <v>35</v>
      </c>
      <c r="Q34" s="168" t="s">
        <v>36</v>
      </c>
      <c r="R34" s="160">
        <v>1</v>
      </c>
      <c r="S34" s="161">
        <v>2</v>
      </c>
      <c r="T34" s="162">
        <v>3</v>
      </c>
    </row>
    <row r="35" spans="1:48" ht="45" customHeight="1" x14ac:dyDescent="0.35">
      <c r="B35" s="164" t="s">
        <v>38</v>
      </c>
      <c r="C35" s="53" t="s">
        <v>260</v>
      </c>
      <c r="D35" s="208">
        <v>7000000</v>
      </c>
      <c r="E35" s="71" t="s">
        <v>240</v>
      </c>
      <c r="F35" s="72"/>
      <c r="G35" s="73" t="s">
        <v>224</v>
      </c>
      <c r="H35" s="73" t="s">
        <v>224</v>
      </c>
      <c r="I35" s="73" t="s">
        <v>224</v>
      </c>
      <c r="J35" s="73" t="s">
        <v>224</v>
      </c>
      <c r="K35" s="73" t="s">
        <v>224</v>
      </c>
      <c r="L35" s="73" t="s">
        <v>224</v>
      </c>
      <c r="M35" s="73" t="s">
        <v>224</v>
      </c>
      <c r="N35" s="73" t="s">
        <v>224</v>
      </c>
      <c r="O35" s="73" t="s">
        <v>224</v>
      </c>
      <c r="P35" s="73" t="s">
        <v>224</v>
      </c>
      <c r="Q35" s="74"/>
      <c r="R35" s="75" t="s">
        <v>262</v>
      </c>
      <c r="S35" s="76" t="s">
        <v>263</v>
      </c>
      <c r="T35" s="77" t="s">
        <v>264</v>
      </c>
    </row>
    <row r="36" spans="1:48" ht="45" customHeight="1" x14ac:dyDescent="0.35">
      <c r="B36" s="165" t="s">
        <v>39</v>
      </c>
      <c r="C36" s="54" t="s">
        <v>265</v>
      </c>
      <c r="D36" s="209">
        <v>8000000</v>
      </c>
      <c r="E36" s="86" t="s">
        <v>307</v>
      </c>
      <c r="F36" s="78"/>
      <c r="G36" s="79" t="s">
        <v>224</v>
      </c>
      <c r="H36" s="79" t="s">
        <v>224</v>
      </c>
      <c r="I36" s="79" t="s">
        <v>224</v>
      </c>
      <c r="J36" s="79" t="s">
        <v>224</v>
      </c>
      <c r="K36" s="79" t="s">
        <v>224</v>
      </c>
      <c r="L36" s="79" t="s">
        <v>224</v>
      </c>
      <c r="M36" s="79" t="s">
        <v>224</v>
      </c>
      <c r="N36" s="79" t="s">
        <v>224</v>
      </c>
      <c r="O36" s="79" t="s">
        <v>224</v>
      </c>
      <c r="P36" s="79" t="s">
        <v>224</v>
      </c>
      <c r="Q36" s="80" t="s">
        <v>224</v>
      </c>
      <c r="R36" s="75" t="s">
        <v>267</v>
      </c>
      <c r="S36" s="76" t="s">
        <v>268</v>
      </c>
      <c r="T36" s="77" t="s">
        <v>269</v>
      </c>
    </row>
    <row r="37" spans="1:48" ht="45" customHeight="1" x14ac:dyDescent="0.35">
      <c r="B37" s="165" t="s">
        <v>40</v>
      </c>
      <c r="C37" s="54"/>
      <c r="D37" s="209"/>
      <c r="E37" s="71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75"/>
      <c r="S37" s="76"/>
      <c r="T37" s="77"/>
    </row>
    <row r="38" spans="1:48" ht="45" customHeight="1" x14ac:dyDescent="0.35">
      <c r="B38" s="165" t="s">
        <v>41</v>
      </c>
      <c r="C38" s="54"/>
      <c r="D38" s="209"/>
      <c r="E38" s="71"/>
      <c r="F38" s="7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75"/>
      <c r="S38" s="76"/>
      <c r="T38" s="77"/>
    </row>
    <row r="39" spans="1:48" ht="45" customHeight="1" x14ac:dyDescent="0.35">
      <c r="B39" s="165" t="s">
        <v>42</v>
      </c>
      <c r="C39" s="54"/>
      <c r="D39" s="209"/>
      <c r="E39" s="71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  <c r="R39" s="75"/>
      <c r="S39" s="76"/>
      <c r="T39" s="77"/>
    </row>
    <row r="40" spans="1:48" ht="45" customHeight="1" x14ac:dyDescent="0.35">
      <c r="B40" s="166" t="s">
        <v>43</v>
      </c>
      <c r="C40" s="54"/>
      <c r="D40" s="209"/>
      <c r="E40" s="86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  <c r="R40" s="75"/>
      <c r="S40" s="76"/>
      <c r="T40" s="77"/>
    </row>
    <row r="41" spans="1:48" ht="45" customHeight="1" thickBot="1" x14ac:dyDescent="0.4">
      <c r="B41" s="125"/>
      <c r="C41" s="63" t="s">
        <v>63</v>
      </c>
      <c r="D41" s="243">
        <f>SUM(D35:D40)</f>
        <v>15000000</v>
      </c>
      <c r="E41" s="64"/>
      <c r="F41" s="65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7"/>
      <c r="R41" s="68"/>
      <c r="S41" s="66"/>
      <c r="T41" s="69"/>
    </row>
    <row r="42" spans="1:48" s="70" customFormat="1" ht="45" customHeight="1" thickBot="1" x14ac:dyDescent="0.4">
      <c r="A42" s="62"/>
      <c r="B42" s="321"/>
      <c r="C42" s="322" t="s">
        <v>168</v>
      </c>
      <c r="D42" s="323">
        <f>+'E Programac'!Z13</f>
        <v>15000000</v>
      </c>
      <c r="E42" s="566"/>
      <c r="F42" s="567"/>
      <c r="G42" s="567"/>
      <c r="H42" s="567"/>
      <c r="I42" s="567"/>
      <c r="J42" s="567"/>
      <c r="K42" s="567"/>
      <c r="L42" s="567"/>
      <c r="M42" s="567"/>
      <c r="N42" s="567"/>
      <c r="O42" s="567"/>
      <c r="P42" s="567"/>
      <c r="Q42" s="567"/>
      <c r="R42" s="567"/>
      <c r="S42" s="567"/>
      <c r="T42" s="568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</row>
    <row r="43" spans="1:48" ht="45" customHeight="1" thickBot="1" x14ac:dyDescent="0.4"/>
    <row r="44" spans="1:48" ht="45" customHeight="1" x14ac:dyDescent="0.35">
      <c r="B44" s="122" t="s">
        <v>110</v>
      </c>
      <c r="C44" s="123"/>
      <c r="D44" s="544">
        <f>+'C Alineac'!C19</f>
        <v>0</v>
      </c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6"/>
    </row>
    <row r="45" spans="1:48" ht="45" customHeight="1" x14ac:dyDescent="0.35">
      <c r="B45" s="547" t="s">
        <v>160</v>
      </c>
      <c r="C45" s="548"/>
      <c r="D45" s="549" t="s">
        <v>161</v>
      </c>
      <c r="E45" s="551" t="s">
        <v>162</v>
      </c>
      <c r="F45" s="553" t="s">
        <v>163</v>
      </c>
      <c r="G45" s="554"/>
      <c r="H45" s="554"/>
      <c r="I45" s="554"/>
      <c r="J45" s="554"/>
      <c r="K45" s="554"/>
      <c r="L45" s="554"/>
      <c r="M45" s="554"/>
      <c r="N45" s="554"/>
      <c r="O45" s="554"/>
      <c r="P45" s="554"/>
      <c r="Q45" s="555"/>
      <c r="R45" s="556" t="s">
        <v>164</v>
      </c>
      <c r="S45" s="554"/>
      <c r="T45" s="557"/>
    </row>
    <row r="46" spans="1:48" ht="45" customHeight="1" x14ac:dyDescent="0.35">
      <c r="B46" s="163" t="s">
        <v>37</v>
      </c>
      <c r="C46" s="124" t="s">
        <v>27</v>
      </c>
      <c r="D46" s="550"/>
      <c r="E46" s="552"/>
      <c r="F46" s="167" t="s">
        <v>28</v>
      </c>
      <c r="G46" s="161" t="s">
        <v>29</v>
      </c>
      <c r="H46" s="161" t="s">
        <v>30</v>
      </c>
      <c r="I46" s="161" t="s">
        <v>31</v>
      </c>
      <c r="J46" s="161" t="s">
        <v>30</v>
      </c>
      <c r="K46" s="161" t="s">
        <v>32</v>
      </c>
      <c r="L46" s="161" t="s">
        <v>32</v>
      </c>
      <c r="M46" s="161" t="s">
        <v>31</v>
      </c>
      <c r="N46" s="161" t="s">
        <v>33</v>
      </c>
      <c r="O46" s="161" t="s">
        <v>34</v>
      </c>
      <c r="P46" s="161" t="s">
        <v>35</v>
      </c>
      <c r="Q46" s="168" t="s">
        <v>36</v>
      </c>
      <c r="R46" s="160">
        <v>1</v>
      </c>
      <c r="S46" s="161">
        <v>2</v>
      </c>
      <c r="T46" s="162">
        <v>3</v>
      </c>
    </row>
    <row r="47" spans="1:48" ht="45" customHeight="1" x14ac:dyDescent="0.35">
      <c r="B47" s="164" t="s">
        <v>38</v>
      </c>
      <c r="C47" s="53"/>
      <c r="D47" s="208"/>
      <c r="E47" s="71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/>
      <c r="R47" s="75"/>
      <c r="S47" s="76"/>
      <c r="T47" s="77"/>
    </row>
    <row r="48" spans="1:48" ht="45" customHeight="1" x14ac:dyDescent="0.35">
      <c r="B48" s="165" t="s">
        <v>39</v>
      </c>
      <c r="C48" s="54"/>
      <c r="D48" s="209"/>
      <c r="E48" s="71"/>
      <c r="F48" s="78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80"/>
      <c r="R48" s="75"/>
      <c r="S48" s="76"/>
      <c r="T48" s="77"/>
    </row>
    <row r="49" spans="1:48" ht="45" customHeight="1" x14ac:dyDescent="0.35">
      <c r="B49" s="165" t="s">
        <v>40</v>
      </c>
      <c r="C49" s="54"/>
      <c r="D49" s="209"/>
      <c r="E49" s="71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80"/>
      <c r="R49" s="75"/>
      <c r="S49" s="76"/>
      <c r="T49" s="77"/>
    </row>
    <row r="50" spans="1:48" ht="45" customHeight="1" x14ac:dyDescent="0.35">
      <c r="B50" s="165" t="s">
        <v>41</v>
      </c>
      <c r="C50" s="54"/>
      <c r="D50" s="209"/>
      <c r="E50" s="71"/>
      <c r="F50" s="78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0"/>
      <c r="R50" s="75"/>
      <c r="S50" s="76"/>
      <c r="T50" s="77"/>
    </row>
    <row r="51" spans="1:48" ht="45" customHeight="1" x14ac:dyDescent="0.35">
      <c r="B51" s="165" t="s">
        <v>42</v>
      </c>
      <c r="C51" s="54"/>
      <c r="D51" s="209"/>
      <c r="E51" s="71"/>
      <c r="F51" s="78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80"/>
      <c r="R51" s="75"/>
      <c r="S51" s="76"/>
      <c r="T51" s="77"/>
    </row>
    <row r="52" spans="1:48" ht="45" customHeight="1" x14ac:dyDescent="0.35">
      <c r="B52" s="166" t="s">
        <v>43</v>
      </c>
      <c r="C52" s="54"/>
      <c r="D52" s="209"/>
      <c r="E52" s="86"/>
      <c r="F52" s="78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75"/>
      <c r="S52" s="76"/>
      <c r="T52" s="77"/>
    </row>
    <row r="53" spans="1:48" ht="45" customHeight="1" thickBot="1" x14ac:dyDescent="0.4">
      <c r="B53" s="125"/>
      <c r="C53" s="63" t="s">
        <v>63</v>
      </c>
      <c r="D53" s="243">
        <f>SUM(D47:D52)</f>
        <v>0</v>
      </c>
      <c r="E53" s="6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7"/>
      <c r="R53" s="68"/>
      <c r="S53" s="66"/>
      <c r="T53" s="69"/>
    </row>
    <row r="54" spans="1:48" s="70" customFormat="1" ht="45" customHeight="1" thickBot="1" x14ac:dyDescent="0.4">
      <c r="A54" s="62"/>
      <c r="B54" s="321"/>
      <c r="C54" s="322" t="s">
        <v>168</v>
      </c>
      <c r="D54" s="323">
        <f>+'E Programac'!Z14</f>
        <v>0</v>
      </c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7"/>
      <c r="T54" s="568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</row>
    <row r="55" spans="1:48" ht="45" customHeight="1" thickBot="1" x14ac:dyDescent="0.4"/>
    <row r="56" spans="1:48" ht="45" customHeight="1" x14ac:dyDescent="0.35">
      <c r="B56" s="122" t="s">
        <v>110</v>
      </c>
      <c r="C56" s="123"/>
      <c r="D56" s="544">
        <f>+'C Alineac'!C20</f>
        <v>0</v>
      </c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P56" s="545"/>
      <c r="Q56" s="545"/>
      <c r="R56" s="545"/>
      <c r="S56" s="545"/>
      <c r="T56" s="546"/>
    </row>
    <row r="57" spans="1:48" ht="45" customHeight="1" x14ac:dyDescent="0.35">
      <c r="B57" s="547" t="s">
        <v>160</v>
      </c>
      <c r="C57" s="548"/>
      <c r="D57" s="549" t="s">
        <v>161</v>
      </c>
      <c r="E57" s="551" t="s">
        <v>162</v>
      </c>
      <c r="F57" s="553" t="s">
        <v>163</v>
      </c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5"/>
      <c r="R57" s="556" t="s">
        <v>164</v>
      </c>
      <c r="S57" s="554"/>
      <c r="T57" s="557"/>
    </row>
    <row r="58" spans="1:48" ht="45" customHeight="1" x14ac:dyDescent="0.35">
      <c r="B58" s="163" t="s">
        <v>37</v>
      </c>
      <c r="C58" s="124" t="s">
        <v>27</v>
      </c>
      <c r="D58" s="550"/>
      <c r="E58" s="552"/>
      <c r="F58" s="167" t="s">
        <v>28</v>
      </c>
      <c r="G58" s="161" t="s">
        <v>29</v>
      </c>
      <c r="H58" s="161" t="s">
        <v>30</v>
      </c>
      <c r="I58" s="161" t="s">
        <v>31</v>
      </c>
      <c r="J58" s="161" t="s">
        <v>30</v>
      </c>
      <c r="K58" s="161" t="s">
        <v>32</v>
      </c>
      <c r="L58" s="161" t="s">
        <v>32</v>
      </c>
      <c r="M58" s="161" t="s">
        <v>31</v>
      </c>
      <c r="N58" s="161" t="s">
        <v>33</v>
      </c>
      <c r="O58" s="161" t="s">
        <v>34</v>
      </c>
      <c r="P58" s="161" t="s">
        <v>35</v>
      </c>
      <c r="Q58" s="168" t="s">
        <v>36</v>
      </c>
      <c r="R58" s="160">
        <v>1</v>
      </c>
      <c r="S58" s="161">
        <v>2</v>
      </c>
      <c r="T58" s="162">
        <v>3</v>
      </c>
    </row>
    <row r="59" spans="1:48" ht="45" customHeight="1" x14ac:dyDescent="0.35">
      <c r="B59" s="164" t="s">
        <v>38</v>
      </c>
      <c r="C59" s="53"/>
      <c r="D59" s="208"/>
      <c r="E59" s="71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4"/>
      <c r="R59" s="75"/>
      <c r="S59" s="76"/>
      <c r="T59" s="77"/>
    </row>
    <row r="60" spans="1:48" ht="45" customHeight="1" x14ac:dyDescent="0.35">
      <c r="B60" s="165" t="s">
        <v>39</v>
      </c>
      <c r="C60" s="54"/>
      <c r="D60" s="209"/>
      <c r="E60" s="71"/>
      <c r="F60" s="78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80"/>
      <c r="R60" s="75"/>
      <c r="S60" s="76"/>
      <c r="T60" s="77"/>
    </row>
    <row r="61" spans="1:48" ht="45" customHeight="1" x14ac:dyDescent="0.35">
      <c r="B61" s="165" t="s">
        <v>40</v>
      </c>
      <c r="C61" s="54"/>
      <c r="D61" s="209"/>
      <c r="E61" s="71"/>
      <c r="F61" s="78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75"/>
      <c r="S61" s="76"/>
      <c r="T61" s="77"/>
    </row>
    <row r="62" spans="1:48" ht="45" customHeight="1" x14ac:dyDescent="0.35">
      <c r="B62" s="165" t="s">
        <v>41</v>
      </c>
      <c r="C62" s="54"/>
      <c r="D62" s="209"/>
      <c r="E62" s="71"/>
      <c r="F62" s="78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75"/>
      <c r="S62" s="76"/>
      <c r="T62" s="77"/>
    </row>
    <row r="63" spans="1:48" ht="45" customHeight="1" x14ac:dyDescent="0.35">
      <c r="B63" s="165" t="s">
        <v>42</v>
      </c>
      <c r="C63" s="54"/>
      <c r="D63" s="209"/>
      <c r="E63" s="71"/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R63" s="75"/>
      <c r="S63" s="76"/>
      <c r="T63" s="77"/>
    </row>
    <row r="64" spans="1:48" ht="45" customHeight="1" x14ac:dyDescent="0.35">
      <c r="B64" s="166" t="s">
        <v>43</v>
      </c>
      <c r="C64" s="54"/>
      <c r="D64" s="209"/>
      <c r="E64" s="86"/>
      <c r="F64" s="78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75"/>
      <c r="S64" s="76"/>
      <c r="T64" s="77"/>
    </row>
    <row r="65" spans="1:48" ht="45" customHeight="1" thickBot="1" x14ac:dyDescent="0.4">
      <c r="B65" s="125"/>
      <c r="C65" s="63" t="s">
        <v>63</v>
      </c>
      <c r="D65" s="243">
        <f>SUM(D59:D64)</f>
        <v>0</v>
      </c>
      <c r="E65" s="6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8"/>
      <c r="S65" s="66"/>
      <c r="T65" s="69"/>
    </row>
    <row r="66" spans="1:48" s="70" customFormat="1" ht="45" customHeight="1" thickBot="1" x14ac:dyDescent="0.4">
      <c r="A66" s="62"/>
      <c r="B66" s="321"/>
      <c r="C66" s="322" t="s">
        <v>168</v>
      </c>
      <c r="D66" s="323">
        <f>+'E Programac'!Z15</f>
        <v>0</v>
      </c>
      <c r="E66" s="566"/>
      <c r="F66" s="567"/>
      <c r="G66" s="567"/>
      <c r="H66" s="567"/>
      <c r="I66" s="567"/>
      <c r="J66" s="567"/>
      <c r="K66" s="567"/>
      <c r="L66" s="567"/>
      <c r="M66" s="567"/>
      <c r="N66" s="567"/>
      <c r="O66" s="567"/>
      <c r="P66" s="567"/>
      <c r="Q66" s="567"/>
      <c r="R66" s="567"/>
      <c r="S66" s="567"/>
      <c r="T66" s="568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</row>
    <row r="67" spans="1:48" s="70" customFormat="1" ht="45" customHeight="1" thickBot="1" x14ac:dyDescent="0.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</row>
    <row r="68" spans="1:48" ht="15" thickTop="1" thickBot="1" x14ac:dyDescent="0.4">
      <c r="B68" s="496" t="str">
        <f>+'B Informac'!F29</f>
        <v>INSTRUCCIONES: Asegurese de tener a mano el Anexo 1. "Instructivo de la HIPNCTI" antes de llenar las celdas con fondo verde claro.</v>
      </c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8"/>
    </row>
    <row r="69" spans="1:48" ht="14.6" thickTop="1" x14ac:dyDescent="0.35"/>
  </sheetData>
  <mergeCells count="41">
    <mergeCell ref="E30:T30"/>
    <mergeCell ref="E42:T42"/>
    <mergeCell ref="E54:T54"/>
    <mergeCell ref="E66:T66"/>
    <mergeCell ref="D20:T20"/>
    <mergeCell ref="D32:T32"/>
    <mergeCell ref="D44:T44"/>
    <mergeCell ref="B9:C9"/>
    <mergeCell ref="D9:D10"/>
    <mergeCell ref="E9:E10"/>
    <mergeCell ref="F9:Q9"/>
    <mergeCell ref="R9:T9"/>
    <mergeCell ref="E18:T18"/>
    <mergeCell ref="D6:T6"/>
    <mergeCell ref="D8:T8"/>
    <mergeCell ref="D1:T1"/>
    <mergeCell ref="D2:T2"/>
    <mergeCell ref="D3:T3"/>
    <mergeCell ref="D4:T4"/>
    <mergeCell ref="B21:C21"/>
    <mergeCell ref="D21:D22"/>
    <mergeCell ref="E21:E22"/>
    <mergeCell ref="F21:Q21"/>
    <mergeCell ref="R21:T21"/>
    <mergeCell ref="B33:C33"/>
    <mergeCell ref="D33:D34"/>
    <mergeCell ref="E33:E34"/>
    <mergeCell ref="F33:Q33"/>
    <mergeCell ref="R33:T33"/>
    <mergeCell ref="B45:C45"/>
    <mergeCell ref="D45:D46"/>
    <mergeCell ref="E45:E46"/>
    <mergeCell ref="F45:Q45"/>
    <mergeCell ref="R45:T45"/>
    <mergeCell ref="B68:T68"/>
    <mergeCell ref="D56:T56"/>
    <mergeCell ref="B57:C57"/>
    <mergeCell ref="D57:D58"/>
    <mergeCell ref="E57:E58"/>
    <mergeCell ref="F57:Q57"/>
    <mergeCell ref="R57:T5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A Presentac</vt:lpstr>
      <vt:lpstr>B Informac</vt:lpstr>
      <vt:lpstr>C Alineac</vt:lpstr>
      <vt:lpstr>D1 Ficha</vt:lpstr>
      <vt:lpstr>D2 Ficha </vt:lpstr>
      <vt:lpstr>D3 Ficha  </vt:lpstr>
      <vt:lpstr>E Programac</vt:lpstr>
      <vt:lpstr>F Plan 2017</vt:lpstr>
      <vt:lpstr>F Plan 2018</vt:lpstr>
      <vt:lpstr>G. Cumplimiento</vt:lpstr>
      <vt:lpstr>H. Acciones Mejora</vt:lpstr>
      <vt:lpstr>I.Verificación Metas</vt:lpstr>
      <vt:lpstr>'A Presentac'!Área_de_impresión</vt:lpstr>
      <vt:lpstr>'B Informac'!Área_de_impresión</vt:lpstr>
      <vt:lpstr>'C Alineac'!Área_de_impresión</vt:lpstr>
      <vt:lpstr>'D1 Ficha'!Área_de_impresión</vt:lpstr>
      <vt:lpstr>'D2 Ficha '!Área_de_impresión</vt:lpstr>
      <vt:lpstr>'D3 Ficha  '!Área_de_impresión</vt:lpstr>
      <vt:lpstr>'E Programac'!Área_de_impresión</vt:lpstr>
      <vt:lpstr>'F Plan 2017'!Área_de_impresión</vt:lpstr>
      <vt:lpstr>'F Plan 2018'!Área_de_impresión</vt:lpstr>
      <vt:lpstr>'G. Cumplimiento'!Área_de_impresión</vt:lpstr>
      <vt:lpstr>'H. Acciones Mejora'!Área_de_impresión</vt:lpstr>
      <vt:lpstr>'I.Verificación Metas'!Área_de_impresión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alberto.delgado</dc:creator>
  <cp:lastModifiedBy>Ana Vargas Obando</cp:lastModifiedBy>
  <cp:lastPrinted>2015-05-04T20:54:53Z</cp:lastPrinted>
  <dcterms:created xsi:type="dcterms:W3CDTF">2015-03-31T20:18:46Z</dcterms:created>
  <dcterms:modified xsi:type="dcterms:W3CDTF">2019-10-04T22:00:07Z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7847b33a-e6bf-4bb5-88a5-9f908f460352</vt:lpwstr>
  </property>
</Properties>
</file>