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hidePivotFieldList="1" defaultThemeVersion="124226"/>
  <mc:AlternateContent xmlns:mc="http://schemas.openxmlformats.org/markup-compatibility/2006">
    <mc:Choice Requires="x15">
      <x15ac:absPath xmlns:x15ac="http://schemas.microsoft.com/office/spreadsheetml/2010/11/ac" url="https://ifamcr-my.sharepoint.com/personal/rrodriguez_ifam_go_cr/Documents/PRESUPUESTO IFAM/PEN 2021-2050/"/>
    </mc:Choice>
  </mc:AlternateContent>
  <xr:revisionPtr revIDLastSave="0" documentId="8_{DBC6AB80-D710-45A6-811F-4B158B5E560B}" xr6:coauthVersionLast="47" xr6:coauthVersionMax="47" xr10:uidLastSave="{00000000-0000-0000-0000-000000000000}"/>
  <bookViews>
    <workbookView xWindow="-110" yWindow="-110" windowWidth="18490" windowHeight="11020" tabRatio="878" activeTab="5" xr2:uid="{00000000-000D-0000-FFFF-FFFF00000000}"/>
  </bookViews>
  <sheets>
    <sheet name="Matriz Polos de Desarrollo" sheetId="1" r:id="rId1"/>
    <sheet name="Matriz GAM, Fronteras y Otros" sheetId="8" r:id="rId2"/>
    <sheet name="INT_" sheetId="9" state="hidden" r:id="rId3"/>
    <sheet name="IF" sheetId="4" state="hidden" r:id="rId4"/>
    <sheet name="Intervenciones" sheetId="3" r:id="rId5"/>
    <sheet name="Ubicación Polos Desarrollo" sheetId="10" r:id="rId6"/>
  </sheets>
  <definedNames>
    <definedName name="_xlnm._FilterDatabase" localSheetId="3" hidden="1">IF!$AE$4:$AE$576</definedName>
    <definedName name="_xlnm._FilterDatabase" localSheetId="2" hidden="1">INT_!$A$1:$A$231</definedName>
    <definedName name="_xlnm._FilterDatabase" localSheetId="4" hidden="1">Intervenciones!$A$1:$L$176</definedName>
    <definedName name="_xlnm._FilterDatabase" localSheetId="1" hidden="1">'Matriz GAM, Fronteras y Otros'!$A$2:$AE$5</definedName>
    <definedName name="_xlnm._FilterDatabase" localSheetId="0" hidden="1">'Matriz Polos de Desarrollo'!$A$2:$AH$6</definedName>
    <definedName name="_xlnm._FilterDatabase" localSheetId="5" hidden="1">'Ubicación Polos Desarrollo'!$A$1:$E$365</definedName>
    <definedName name="CANT_BR_PUN">IF!$V$25:$V$30</definedName>
    <definedName name="CANT_BR_SJO">IF!$V$31</definedName>
    <definedName name="CANT_BR_VAR">IF!$V$32</definedName>
    <definedName name="CANT_CH_GUA">IF!$V$83:$V$94</definedName>
    <definedName name="CANT_CR_ALA">IF!$V$33:$V$42</definedName>
    <definedName name="CANT_CR_CAR">IF!$V$43:$V$51</definedName>
    <definedName name="CANT_CR_HER">IF!$V$52:$V$61</definedName>
    <definedName name="CANT_CR_SJO">IF!$V$62:$V$81</definedName>
    <definedName name="CANT_CR_VAR">IF!$V$82</definedName>
    <definedName name="CANT_HC_LIM">IF!$V$95:$V$101</definedName>
    <definedName name="CANT_HN_ALA">IF!$V$102:$V$109</definedName>
    <definedName name="CANT_HN_HER">IF!$V$110</definedName>
    <definedName name="CANT_HN_VAR">IF!$V$111</definedName>
    <definedName name="CANT_PC_ALA">IF!$V$112:$V$114</definedName>
    <definedName name="CANT_PC_PUN">IF!$V$115:$V$121</definedName>
    <definedName name="CANT_PC_VAR">IF!$V$122</definedName>
    <definedName name="CANT_VAR_VAR">IF!$V$123</definedName>
    <definedName name="DIST_BR_PUN_603">IF!$AE$5:$AE$14</definedName>
    <definedName name="DIST_BR_PUN_605">IF!$AE$32:$AE$38</definedName>
    <definedName name="DIST_BR_PUN_607">IF!$AE$27:$AE$31</definedName>
    <definedName name="DIST_BR_PUN_608">IF!$AE$20:$AE$26</definedName>
    <definedName name="DIST_BR_PUN_610">IF!$AE$15:$AE$19</definedName>
    <definedName name="DIST_BR_SJO_119">IF!$AE$39:$AE$51</definedName>
    <definedName name="DIST_CH_GUA_501">IF!$AE$406:$AE$411</definedName>
    <definedName name="DIST_CH_GUA_502">IF!$AE$419:$AE$426</definedName>
    <definedName name="DIST_CH_GUA_503">IF!$AE$427:$AE$436</definedName>
    <definedName name="DIST_CH_GUA_504">IF!$AE$379:$AE$383</definedName>
    <definedName name="DIST_CH_GUA_505">IF!$AE$390:$AE$394</definedName>
    <definedName name="DIST_CH_GUA_506">IF!$AE$384:$AE$389</definedName>
    <definedName name="DIST_CH_GUA_507">IF!$AE$374:$AE$378</definedName>
    <definedName name="DIST_CH_GUA_508">IF!$AE$437:$AE$445</definedName>
    <definedName name="DIST_CH_GUA_509">IF!$AE$412:$AE$418</definedName>
    <definedName name="DIST_CH_GUA_510">IF!$AE$401:$AE$405</definedName>
    <definedName name="DIST_CH_GUA_511">IF!$AE$395:$AE$400</definedName>
    <definedName name="DIST_CR_ALA_201">IF!$AE$52:$AE$65</definedName>
    <definedName name="DIST_CR_ALA_202">IF!$AE$106:$AE$119</definedName>
    <definedName name="DIST_CR_ALA_203">IF!$AE$75:$AE$82</definedName>
    <definedName name="DIST_CR_ALA_205">IF!$AE$66:$AE$74</definedName>
    <definedName name="DIST_CR_ALA_206">IF!$AE$83:$AE$91</definedName>
    <definedName name="DIST_CR_ALA_207">IF!$AE$92:$AE$99</definedName>
    <definedName name="DIST_CR_ALA_208">IF!$AE$100:$AE$105</definedName>
    <definedName name="DIST_CR_ALA_211">IF!$AE$126:$AE$133</definedName>
    <definedName name="DIST_CR_ALA_212">IF!$AE$120:$AE$125</definedName>
    <definedName name="DIST_CR_CAR_301">IF!$AE$138:$AE$149</definedName>
    <definedName name="DIST_CR_CAR_302">IF!$AE$174:$AE$179</definedName>
    <definedName name="DIST_CR_CAR_303">IF!$AE$159:$AE$167</definedName>
    <definedName name="DIST_CR_CAR_304">IF!$AE$155:$AE$158</definedName>
    <definedName name="DIST_CR_CAR_305">IF!$AE$180:$AE$192</definedName>
    <definedName name="DIST_CR_CAR_306">IF!$AE$134:$AE$137</definedName>
    <definedName name="DIST_CR_CAR_307">IF!$AE$168:$AE$173</definedName>
    <definedName name="DIST_CR_CAR_308">IF!$AE$150:$AE$154</definedName>
    <definedName name="DIST_CR_HER_401">IF!$AE$208:$AE$213</definedName>
    <definedName name="DIST_CR_HER_402">IF!$AE$193:$AE$199</definedName>
    <definedName name="DIST_CR_HER_403">IF!$AE$235:$AE$243</definedName>
    <definedName name="DIST_CR_HER_404">IF!$AE$228:$AE$234</definedName>
    <definedName name="DIST_CR_HER_405">IF!$AE$222:$AE$227</definedName>
    <definedName name="DIST_CR_HER_406">IF!$AE$214:$AE$218</definedName>
    <definedName name="DIST_CR_HER_407">IF!$AE$200:$AE$203</definedName>
    <definedName name="DIST_CR_HER_408">IF!$AE$204:$AE$207</definedName>
    <definedName name="DIST_CR_HER_409">IF!$AE$219:$AE$221</definedName>
    <definedName name="DIST_CR_SJO_101">IF!$AE$333:$AE$344</definedName>
    <definedName name="DIST_CR_SJO_102">IF!$AE$287:$AE$290</definedName>
    <definedName name="DIST_CR_SJO_103">IF!$AE$269:$AE$282</definedName>
    <definedName name="DIST_CR_SJO_104">IF!$AE$323:$AE$332</definedName>
    <definedName name="DIST_CR_SJO_105">IF!$AE$352:$AE$355</definedName>
    <definedName name="DIST_CR_SJO_106">IF!$AE$256:$AE$263</definedName>
    <definedName name="DIST_CR_SJO_107">IF!$AE$311:$AE$318</definedName>
    <definedName name="DIST_CR_SJO_108">IF!$AE$291:$AE$298</definedName>
    <definedName name="DIST_CR_SJO_109">IF!$AE$345:$AE$351</definedName>
    <definedName name="DIST_CR_SJO_110">IF!$AE$250:$AE$255</definedName>
    <definedName name="DIST_CR_SJO_111">IF!$AE$368:$AE$373</definedName>
    <definedName name="DIST_CR_SJO_112">IF!$AE$244:$AE$249</definedName>
    <definedName name="DIST_CR_SJO_113">IF!$AE$356:$AE$361</definedName>
    <definedName name="DIST_CR_SJO_114">IF!$AE$319:$AE$322</definedName>
    <definedName name="DIST_CR_SJO_115">IF!$AE$306:$AE$310</definedName>
    <definedName name="DIST_CR_SJO_116">IF!$AE$362:$AE$367</definedName>
    <definedName name="DIST_CR_SJO_117">IF!$AE$283:$AE$286</definedName>
    <definedName name="DIST_CR_SJO_118">IF!$AE$264:$AE$268</definedName>
    <definedName name="DIST_CR_SJO_120">IF!$AE$299:$AE$305</definedName>
    <definedName name="DIST_HC_LIM_701">IF!$AE$452:$AE$456</definedName>
    <definedName name="DIST_HC_LIM_702">IF!$AE$461:$AE$468</definedName>
    <definedName name="DIST_HC_LIM_703">IF!$AE$469:$AE$476</definedName>
    <definedName name="DIST_HC_LIM_704">IF!$AE$477:$AE$481</definedName>
    <definedName name="DIST_HC_LIM_705">IF!$AE$457:$AE$460</definedName>
    <definedName name="DIST_HC_LIM_706">IF!$AE$446:$AE$451</definedName>
    <definedName name="DIST_HN_ALA_201">IF!$AE$482:$AE$483</definedName>
    <definedName name="DIST_HN_ALA_202">IF!$AE$512:$AE$513</definedName>
    <definedName name="DIST_HN_ALA_210">IF!$AE$498:$AE$511</definedName>
    <definedName name="DIST_HN_ALA_213">IF!$AE$514:$AE$522</definedName>
    <definedName name="DIST_HN_ALA_214">IF!$AE$489:$AE$493</definedName>
    <definedName name="DIST_HN_ALA_215">IF!$AE$484:$AE$488</definedName>
    <definedName name="DIST_HN_ALA_216">IF!$AE$494:$AE$497</definedName>
    <definedName name="DIST_HN_HER_410">IF!$AE$523:$AE$528</definedName>
    <definedName name="DIST_PC_ALA_204">IF!$AE$535:$AE$539</definedName>
    <definedName name="DIST_PC_ALA_209">IF!$AE$529:$AE$534</definedName>
    <definedName name="DIST_PC_PUN_601">IF!$AE$560:$AE$576</definedName>
    <definedName name="DIST_PC_PUN_602">IF!$AE$544:$AE$550</definedName>
    <definedName name="DIST_PC_PUN_604">IF!$AE$554:$AE$557</definedName>
    <definedName name="DIST_PC_PUN_606">IF!$AE$540:$AE$543</definedName>
    <definedName name="DIST_PC_PUN_609">IF!$AE$558:$AE$559</definedName>
    <definedName name="DIST_PC_PUN_611">IF!$AE$551:$AE$553</definedName>
    <definedName name="DIST_VAR_VAR">IF!$AE$577</definedName>
    <definedName name="INT_PD10_CHI">INT_!$G$171:$G$174</definedName>
    <definedName name="INT_PD10_CN">INT_!$G$175:$G$177</definedName>
    <definedName name="INT_PD10_DE">INT_!$G$178:$G$181</definedName>
    <definedName name="INT_PD10_IC">INT_!$G$185:$G$188</definedName>
    <definedName name="INT_PD10_IS">INT_!$G$182:$G$184</definedName>
    <definedName name="INT_PD11_CHI">INT_!$G$189:$G$192</definedName>
    <definedName name="INT_PD11_CN">INT_!$G$193:$G$195</definedName>
    <definedName name="INT_PD11_DE">INT_!$G$196:$G$199</definedName>
    <definedName name="INT_PD11_IC">INT_!$G$205:$G$209</definedName>
    <definedName name="INT_PD11_IS">INT_!$G$200:$G$204</definedName>
    <definedName name="INT_PD12_CHI">INT_!$G$210:$G$214</definedName>
    <definedName name="INT_PD12_CN">INT_!$G$215:$G$217</definedName>
    <definedName name="INT_PD12_DE">INT_!$G$218:$G$222</definedName>
    <definedName name="INT_PD12_IC">INT_!$G$226:$G$231</definedName>
    <definedName name="INT_PD12_IS">INT_!$G$223:$G$225</definedName>
    <definedName name="INT_PD2_CHI">INT_!$G$2:$G$6</definedName>
    <definedName name="INT_PD2_CN">INT_!$G$7:$G$11</definedName>
    <definedName name="INT_PD2_DE">INT_!$G$12:$G$16</definedName>
    <definedName name="INT_PD2_IC">INT_!$G$20:$G$23</definedName>
    <definedName name="INT_PD2_IS">INT_!$G$17:$G$19</definedName>
    <definedName name="INT_PD3_CHI">INT_!$G$24:$G$27</definedName>
    <definedName name="INT_PD3_CN">INT_!$G$28:$G$30</definedName>
    <definedName name="INT_PD3_DE">INT_!$G$31:$G$35</definedName>
    <definedName name="INT_PD3_IC">INT_!$G$39:$G$42</definedName>
    <definedName name="INT_PD3_IS">INT_!$G$36:$G$38</definedName>
    <definedName name="INT_PD4_CHI">INT_!$G$43:$G$47</definedName>
    <definedName name="INT_PD4_CN">INT_!$G$48:$G$52</definedName>
    <definedName name="INT_PD4_DE">INT_!$G$53:$G$55</definedName>
    <definedName name="INT_PD4_IC">INT_!$G$60:$G$64</definedName>
    <definedName name="INT_PD4_IS">INT_!$G$56:$G$59</definedName>
    <definedName name="INT_PD5_CHI">INT_!$G$65:$G$68</definedName>
    <definedName name="INT_PD5_CN">INT_!$G$69:$G$73</definedName>
    <definedName name="INT_PD5_DE">INT_!$G$74:$G$78</definedName>
    <definedName name="INT_PD5_IC">INT_!$G$83:$G$86</definedName>
    <definedName name="INT_PD5_IS">INT_!$G$79:$G$82</definedName>
    <definedName name="INT_PD6_CHI">INT_!$G$87:$G$89</definedName>
    <definedName name="INT_PD6_CN">INT_!$G$90:$G$92</definedName>
    <definedName name="INT_PD6_DE">INT_!$G$93:$G$98</definedName>
    <definedName name="INT_PD6_IC">INT_!$G$103:$G$107</definedName>
    <definedName name="INT_PD6_IS">INT_!$G$99:$G$102</definedName>
    <definedName name="INT_PD7_CHI">INT_!$G$108:$G$111</definedName>
    <definedName name="INT_PD7_CN">INT_!$G$112:$G$114</definedName>
    <definedName name="INT_PD7_DE">INT_!$G$115:$G$118</definedName>
    <definedName name="INT_PD7_IC">INT_!$G$124:$G$127</definedName>
    <definedName name="INT_PD7_IS">INT_!$G$119:$G$123</definedName>
    <definedName name="INT_PD8_CHI">INT_!$G$128:$G$131</definedName>
    <definedName name="INT_PD8_CN">INT_!$G$132:$G$134</definedName>
    <definedName name="INT_PD8_DE">INT_!$G$135:$G$138</definedName>
    <definedName name="INT_PD8_IC">INT_!$G$144:$G$148</definedName>
    <definedName name="INT_PD8_IS">INT_!$G$139:$G$143</definedName>
    <definedName name="INT_PD9_CHI">INT_!$G$149:$G$152</definedName>
    <definedName name="INT_PD9_CN">INT_!$G$153:$G$155</definedName>
    <definedName name="INT_PD9_DE">INT_!$G$156:$G$158</definedName>
    <definedName name="INT_PD9_IC">INT_!$G$165:$G$170</definedName>
    <definedName name="INT_PD9_IS">INT_!$G$159:$G$164</definedName>
    <definedName name="L_CONDICIONES_HABILITANTES" localSheetId="2">T_CONDICIONES[CONDICIONES HABILITANTES CLAVES]</definedName>
    <definedName name="L_CONDICIONES_HABILITANTES" localSheetId="1">T_CONDICIONES[CONDICIONES HABILITANTES CLAVES]</definedName>
    <definedName name="L_CONDICIONES_HABILITANTES">T_CONDICIONES[CONDICIONES HABILITANTES CLAVES]</definedName>
    <definedName name="L_GAM_OTROS">T_GAM_OTROS[OTROS]</definedName>
    <definedName name="L_POLOS_DESARROLLO" localSheetId="2">T_POLOS[POLO DE DESARROLLO]</definedName>
    <definedName name="L_POLOS_DESARROLLO" localSheetId="1">T_POLOS[POLO DE DESARROLLO]</definedName>
    <definedName name="L_POLOS_DESARROLLO">T_POLOS[POLO DE DESARROLLO]</definedName>
    <definedName name="L_RIESGOS">T_RIESGOS[RIESGOS]</definedName>
    <definedName name="L_SECTOR">T_SECTOR[[SECTOR ]]</definedName>
    <definedName name="PROV_BR">IF!$T$5:$T$7</definedName>
    <definedName name="PROV_CH">IF!$T$13</definedName>
    <definedName name="PROV_CR">IF!$T$8:$T$12</definedName>
    <definedName name="PROV_HC">IF!$T$14:$T$14</definedName>
    <definedName name="PROV_HN">IF!$T$15:$T$17</definedName>
    <definedName name="PROV_PC">IF!$T$18:$T$20</definedName>
    <definedName name="PROV_VAR">IF!$T$21</definedName>
    <definedName name="PROVINCIA">IF!$M$5:$M$12</definedName>
    <definedName name="REGION">IF!$M$16:$M$22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1" l="1"/>
  <c r="D4" i="1" s="1"/>
  <c r="B5" i="1"/>
  <c r="D5" i="1" s="1"/>
  <c r="F4" i="1"/>
  <c r="F5" i="1"/>
  <c r="J4" i="1"/>
  <c r="J5" i="1"/>
  <c r="L4" i="1"/>
  <c r="L5" i="1"/>
  <c r="N4" i="1"/>
  <c r="O4" i="1" s="1"/>
  <c r="N5" i="1"/>
  <c r="O5" i="1" s="1"/>
  <c r="D5" i="8"/>
  <c r="E5" i="8" s="1"/>
  <c r="G5" i="8"/>
  <c r="I5" i="8"/>
  <c r="K5" i="8"/>
  <c r="L5" i="8" s="1"/>
  <c r="G5" i="1" l="1"/>
  <c r="G4" i="1"/>
  <c r="D4" i="8"/>
  <c r="E4" i="8" s="1"/>
  <c r="G4" i="8"/>
  <c r="I4" i="8"/>
  <c r="K4" i="8"/>
  <c r="L4" i="8" s="1"/>
  <c r="D2" i="3" l="1"/>
  <c r="D3" i="3"/>
  <c r="E3" i="3"/>
  <c r="E4" i="3" s="1"/>
  <c r="E5" i="3" s="1"/>
  <c r="E6" i="3" s="1"/>
  <c r="E7" i="3" s="1"/>
  <c r="E8" i="3" s="1"/>
  <c r="E9" i="3" s="1"/>
  <c r="E10" i="3" s="1"/>
  <c r="E11" i="3" s="1"/>
  <c r="E12" i="3" s="1"/>
  <c r="E13" i="3" s="1"/>
  <c r="E14" i="3" s="1"/>
  <c r="E15" i="3" s="1"/>
  <c r="E16" i="3" s="1"/>
  <c r="E17" i="3" s="1"/>
  <c r="E18" i="3" s="1"/>
  <c r="E19" i="3" s="1"/>
  <c r="E20" i="3" s="1"/>
  <c r="E21" i="3" s="1"/>
  <c r="E22" i="3" s="1"/>
  <c r="E23" i="3" s="1"/>
  <c r="E24" i="3" s="1"/>
  <c r="E25" i="3" s="1"/>
  <c r="E26" i="3" s="1"/>
  <c r="E27" i="3" s="1"/>
  <c r="E28" i="3" s="1"/>
  <c r="E29" i="3" s="1"/>
  <c r="E30" i="3" s="1"/>
  <c r="E31" i="3" s="1"/>
  <c r="E32" i="3" s="1"/>
  <c r="E33" i="3" s="1"/>
  <c r="E34" i="3" s="1"/>
  <c r="E35" i="3" s="1"/>
  <c r="E36" i="3" s="1"/>
  <c r="E37" i="3" s="1"/>
  <c r="E38" i="3" s="1"/>
  <c r="E39" i="3" s="1"/>
  <c r="E40" i="3" s="1"/>
  <c r="E41" i="3" s="1"/>
  <c r="E42" i="3" s="1"/>
  <c r="E43" i="3" s="1"/>
  <c r="E44" i="3" s="1"/>
  <c r="E45" i="3" s="1"/>
  <c r="E46" i="3" s="1"/>
  <c r="E47" i="3" s="1"/>
  <c r="E48" i="3" s="1"/>
  <c r="E49" i="3" s="1"/>
  <c r="E50" i="3" s="1"/>
  <c r="E51" i="3" s="1"/>
  <c r="E52" i="3" s="1"/>
  <c r="E53" i="3" s="1"/>
  <c r="E54" i="3" s="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104" i="3" s="1"/>
  <c r="E105" i="3" s="1"/>
  <c r="E106" i="3" s="1"/>
  <c r="E107" i="3" s="1"/>
  <c r="E108" i="3" s="1"/>
  <c r="E109" i="3" s="1"/>
  <c r="E110" i="3" s="1"/>
  <c r="E111" i="3" s="1"/>
  <c r="E112" i="3" s="1"/>
  <c r="E113" i="3" s="1"/>
  <c r="E114" i="3" s="1"/>
  <c r="E115" i="3" s="1"/>
  <c r="E116" i="3" s="1"/>
  <c r="E117" i="3" s="1"/>
  <c r="E118" i="3" s="1"/>
  <c r="E119" i="3" s="1"/>
  <c r="E120" i="3" s="1"/>
  <c r="E121" i="3" s="1"/>
  <c r="E122" i="3" s="1"/>
  <c r="E123" i="3" s="1"/>
  <c r="E124" i="3" s="1"/>
  <c r="E125" i="3" s="1"/>
  <c r="E126" i="3" s="1"/>
  <c r="E127" i="3" s="1"/>
  <c r="E128" i="3" s="1"/>
  <c r="E129" i="3" s="1"/>
  <c r="E130" i="3" s="1"/>
  <c r="E131" i="3" s="1"/>
  <c r="E132" i="3" s="1"/>
  <c r="E133" i="3" s="1"/>
  <c r="E134" i="3" s="1"/>
  <c r="E135" i="3" s="1"/>
  <c r="E136" i="3" s="1"/>
  <c r="E137" i="3" s="1"/>
  <c r="E138" i="3" s="1"/>
  <c r="E139" i="3" s="1"/>
  <c r="E140" i="3" s="1"/>
  <c r="E141" i="3" s="1"/>
  <c r="E142" i="3" s="1"/>
  <c r="E143" i="3" s="1"/>
  <c r="E144" i="3" s="1"/>
  <c r="E145" i="3" s="1"/>
  <c r="E146" i="3" s="1"/>
  <c r="E147" i="3" s="1"/>
  <c r="E148" i="3" s="1"/>
  <c r="E149" i="3" s="1"/>
  <c r="E150" i="3" s="1"/>
  <c r="E151" i="3" s="1"/>
  <c r="E152" i="3" s="1"/>
  <c r="E153" i="3" s="1"/>
  <c r="E154" i="3" s="1"/>
  <c r="E155" i="3" s="1"/>
  <c r="E156" i="3" s="1"/>
  <c r="E157" i="3" s="1"/>
  <c r="E158" i="3" s="1"/>
  <c r="E159" i="3" s="1"/>
  <c r="E160" i="3" s="1"/>
  <c r="E161" i="3" s="1"/>
  <c r="E162" i="3" s="1"/>
  <c r="E163" i="3" s="1"/>
  <c r="E164" i="3" s="1"/>
  <c r="E165" i="3" s="1"/>
  <c r="E166" i="3" s="1"/>
  <c r="E167" i="3" s="1"/>
  <c r="E168" i="3" s="1"/>
  <c r="E169" i="3" s="1"/>
  <c r="E170" i="3" s="1"/>
  <c r="E171" i="3" s="1"/>
  <c r="E172" i="3" s="1"/>
  <c r="E173" i="3" s="1"/>
  <c r="E174" i="3" s="1"/>
  <c r="E175" i="3" s="1"/>
  <c r="E176" i="3" s="1"/>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B6" i="1"/>
  <c r="D6" i="1" s="1"/>
  <c r="F6" i="1"/>
  <c r="J6" i="1"/>
  <c r="L6" i="1"/>
  <c r="N6" i="1"/>
  <c r="O6" i="1" s="1"/>
  <c r="G6" i="1" l="1"/>
  <c r="F3" i="9" l="1"/>
  <c r="F4" i="9" s="1"/>
  <c r="F5" i="9" s="1"/>
  <c r="F6" i="9" s="1"/>
  <c r="F7" i="9" s="1"/>
  <c r="F8" i="9" s="1"/>
  <c r="F9" i="9" s="1"/>
  <c r="F10" i="9" s="1"/>
  <c r="F11" i="9" s="1"/>
  <c r="F12" i="9" s="1"/>
  <c r="F13" i="9" s="1"/>
  <c r="F14" i="9" s="1"/>
  <c r="F15" i="9" s="1"/>
  <c r="F16" i="9" s="1"/>
  <c r="F17" i="9" s="1"/>
  <c r="F18" i="9" s="1"/>
  <c r="F19" i="9" s="1"/>
  <c r="F20" i="9" s="1"/>
  <c r="F21" i="9" s="1"/>
  <c r="F22" i="9" s="1"/>
  <c r="F23" i="9" s="1"/>
  <c r="F24" i="9" s="1"/>
  <c r="F25" i="9" s="1"/>
  <c r="F26" i="9" s="1"/>
  <c r="F27" i="9" s="1"/>
  <c r="F28" i="9" s="1"/>
  <c r="F29" i="9" s="1"/>
  <c r="F30" i="9" s="1"/>
  <c r="F31" i="9" s="1"/>
  <c r="F32" i="9" s="1"/>
  <c r="F33" i="9" s="1"/>
  <c r="F34" i="9" s="1"/>
  <c r="F35" i="9" s="1"/>
  <c r="F36" i="9" s="1"/>
  <c r="F37" i="9" s="1"/>
  <c r="F38" i="9" s="1"/>
  <c r="F39" i="9" s="1"/>
  <c r="F40" i="9" s="1"/>
  <c r="F41" i="9" s="1"/>
  <c r="F42" i="9" s="1"/>
  <c r="F43" i="9" s="1"/>
  <c r="F44" i="9" s="1"/>
  <c r="F45" i="9" s="1"/>
  <c r="F46" i="9" s="1"/>
  <c r="F47" i="9" s="1"/>
  <c r="F48" i="9" s="1"/>
  <c r="F49" i="9" s="1"/>
  <c r="F50" i="9" s="1"/>
  <c r="F51" i="9" s="1"/>
  <c r="F52" i="9" s="1"/>
  <c r="F53" i="9" s="1"/>
  <c r="F54" i="9" s="1"/>
  <c r="F55" i="9" s="1"/>
  <c r="F56" i="9" s="1"/>
  <c r="F57" i="9" s="1"/>
  <c r="F58" i="9" s="1"/>
  <c r="F59" i="9" s="1"/>
  <c r="F60" i="9" s="1"/>
  <c r="F61" i="9" s="1"/>
  <c r="F62" i="9" s="1"/>
  <c r="F63" i="9" s="1"/>
  <c r="F64" i="9" s="1"/>
  <c r="F65" i="9" s="1"/>
  <c r="F66" i="9" s="1"/>
  <c r="F67" i="9" s="1"/>
  <c r="F68" i="9" s="1"/>
  <c r="F69" i="9" s="1"/>
  <c r="F70" i="9" s="1"/>
  <c r="F71" i="9" s="1"/>
  <c r="F72" i="9" s="1"/>
  <c r="F73" i="9" s="1"/>
  <c r="F74" i="9" s="1"/>
  <c r="F75" i="9" s="1"/>
  <c r="F76" i="9" s="1"/>
  <c r="F77" i="9" s="1"/>
  <c r="F78" i="9" s="1"/>
  <c r="F79" i="9" s="1"/>
  <c r="F80" i="9" s="1"/>
  <c r="F81" i="9" s="1"/>
  <c r="F82" i="9" s="1"/>
  <c r="F83" i="9" s="1"/>
  <c r="F84" i="9" s="1"/>
  <c r="F85" i="9" s="1"/>
  <c r="F86" i="9" s="1"/>
  <c r="F87" i="9" s="1"/>
  <c r="F88" i="9" s="1"/>
  <c r="F89" i="9" s="1"/>
  <c r="F90" i="9" s="1"/>
  <c r="F91" i="9" s="1"/>
  <c r="F92" i="9" s="1"/>
  <c r="F93" i="9" s="1"/>
  <c r="F94" i="9" s="1"/>
  <c r="F95" i="9" s="1"/>
  <c r="F96" i="9" s="1"/>
  <c r="F97" i="9" s="1"/>
  <c r="F98" i="9" s="1"/>
  <c r="F99" i="9" s="1"/>
  <c r="F100" i="9" s="1"/>
  <c r="F101" i="9" s="1"/>
  <c r="F102" i="9" s="1"/>
  <c r="F103" i="9" s="1"/>
  <c r="F104" i="9" s="1"/>
  <c r="F105" i="9" s="1"/>
  <c r="F106" i="9" s="1"/>
  <c r="F107" i="9" s="1"/>
  <c r="F108" i="9" s="1"/>
  <c r="F109" i="9" s="1"/>
  <c r="F110" i="9" s="1"/>
  <c r="F111" i="9" s="1"/>
  <c r="F112" i="9" s="1"/>
  <c r="F113" i="9" s="1"/>
  <c r="F114" i="9" s="1"/>
  <c r="F115" i="9" s="1"/>
  <c r="F116" i="9" s="1"/>
  <c r="F117" i="9" s="1"/>
  <c r="F118" i="9" s="1"/>
  <c r="F119" i="9" s="1"/>
  <c r="F120" i="9" s="1"/>
  <c r="F121" i="9" s="1"/>
  <c r="F122" i="9" s="1"/>
  <c r="F123" i="9" s="1"/>
  <c r="F124" i="9" s="1"/>
  <c r="F125" i="9" s="1"/>
  <c r="F126" i="9" s="1"/>
  <c r="F127" i="9" s="1"/>
  <c r="F128" i="9" s="1"/>
  <c r="F129" i="9" s="1"/>
  <c r="F130" i="9" s="1"/>
  <c r="F131" i="9" s="1"/>
  <c r="F132" i="9" s="1"/>
  <c r="F133" i="9" s="1"/>
  <c r="F134" i="9" s="1"/>
  <c r="F135" i="9" s="1"/>
  <c r="F136" i="9" s="1"/>
  <c r="F137" i="9" s="1"/>
  <c r="F138" i="9" s="1"/>
  <c r="F139" i="9" s="1"/>
  <c r="F140" i="9" s="1"/>
  <c r="F141" i="9" s="1"/>
  <c r="F142" i="9" s="1"/>
  <c r="F143" i="9" s="1"/>
  <c r="F144" i="9" s="1"/>
  <c r="F145" i="9" s="1"/>
  <c r="F146" i="9" s="1"/>
  <c r="F147" i="9" s="1"/>
  <c r="F148" i="9" s="1"/>
  <c r="F149" i="9" s="1"/>
  <c r="F150" i="9" s="1"/>
  <c r="F151" i="9" s="1"/>
  <c r="F152" i="9" s="1"/>
  <c r="F153" i="9" s="1"/>
  <c r="F154" i="9" s="1"/>
  <c r="F155" i="9" s="1"/>
  <c r="F156" i="9" s="1"/>
  <c r="F157" i="9" s="1"/>
  <c r="F158" i="9" s="1"/>
  <c r="F159" i="9" s="1"/>
  <c r="F160" i="9" s="1"/>
  <c r="F161" i="9" s="1"/>
  <c r="F162" i="9" s="1"/>
  <c r="F163" i="9" s="1"/>
  <c r="F164" i="9" s="1"/>
  <c r="F165" i="9" s="1"/>
  <c r="F166" i="9" s="1"/>
  <c r="F167" i="9" s="1"/>
  <c r="F168" i="9" s="1"/>
  <c r="F169" i="9" s="1"/>
  <c r="F170" i="9" s="1"/>
  <c r="F171" i="9" s="1"/>
  <c r="F172" i="9" s="1"/>
  <c r="F173" i="9" s="1"/>
  <c r="F174" i="9" s="1"/>
  <c r="F175" i="9" s="1"/>
  <c r="F176" i="9" s="1"/>
  <c r="F177" i="9" s="1"/>
  <c r="F178" i="9" s="1"/>
  <c r="F179" i="9" s="1"/>
  <c r="F180" i="9" s="1"/>
  <c r="F181" i="9" s="1"/>
  <c r="F182" i="9" s="1"/>
  <c r="F183" i="9" s="1"/>
  <c r="F184" i="9" s="1"/>
  <c r="F185" i="9" s="1"/>
  <c r="F186" i="9" s="1"/>
  <c r="F187" i="9" s="1"/>
  <c r="F188" i="9" s="1"/>
  <c r="F189" i="9" s="1"/>
  <c r="F190" i="9" s="1"/>
  <c r="F191" i="9" s="1"/>
  <c r="F192" i="9" s="1"/>
  <c r="F193" i="9" s="1"/>
  <c r="F194" i="9" s="1"/>
  <c r="F195" i="9" s="1"/>
  <c r="F196" i="9" s="1"/>
  <c r="F197" i="9" s="1"/>
  <c r="F198" i="9" s="1"/>
  <c r="F199" i="9" s="1"/>
  <c r="F200" i="9" s="1"/>
  <c r="F201" i="9" s="1"/>
  <c r="F202" i="9" s="1"/>
  <c r="F203" i="9" s="1"/>
  <c r="F204" i="9" s="1"/>
  <c r="F205" i="9" s="1"/>
  <c r="F206" i="9" s="1"/>
  <c r="F207" i="9" s="1"/>
  <c r="F208" i="9" s="1"/>
  <c r="F209" i="9" s="1"/>
  <c r="F210" i="9" s="1"/>
  <c r="F211" i="9" s="1"/>
  <c r="F212" i="9" s="1"/>
  <c r="F213" i="9" s="1"/>
  <c r="F214" i="9" s="1"/>
  <c r="F215" i="9" s="1"/>
  <c r="F216" i="9" s="1"/>
  <c r="F217" i="9" s="1"/>
  <c r="F218" i="9" s="1"/>
  <c r="F219" i="9" s="1"/>
  <c r="F220" i="9" s="1"/>
  <c r="F221" i="9" s="1"/>
  <c r="F222" i="9" s="1"/>
  <c r="F223" i="9" s="1"/>
  <c r="F224" i="9" s="1"/>
  <c r="F225" i="9" s="1"/>
  <c r="F226" i="9" s="1"/>
  <c r="F227" i="9" s="1"/>
  <c r="F228" i="9" s="1"/>
  <c r="F229" i="9" s="1"/>
  <c r="F230" i="9" s="1"/>
  <c r="F231" i="9" s="1"/>
  <c r="O231" i="9"/>
  <c r="O230" i="9"/>
  <c r="O229" i="9"/>
  <c r="O228" i="9"/>
  <c r="O227" i="9"/>
  <c r="O226" i="9"/>
  <c r="O225" i="9"/>
  <c r="O224" i="9"/>
  <c r="O223" i="9"/>
  <c r="O222" i="9"/>
  <c r="O221" i="9"/>
  <c r="O220" i="9"/>
  <c r="O219" i="9"/>
  <c r="O218" i="9"/>
  <c r="O217" i="9"/>
  <c r="O216" i="9"/>
  <c r="O215" i="9"/>
  <c r="O214" i="9"/>
  <c r="O213" i="9"/>
  <c r="O212" i="9"/>
  <c r="O211" i="9"/>
  <c r="O210" i="9"/>
  <c r="O209" i="9"/>
  <c r="O208" i="9"/>
  <c r="O207" i="9"/>
  <c r="O206" i="9"/>
  <c r="O205" i="9"/>
  <c r="O204" i="9"/>
  <c r="O203" i="9"/>
  <c r="O202" i="9"/>
  <c r="O201" i="9"/>
  <c r="O200" i="9"/>
  <c r="O199" i="9"/>
  <c r="O198" i="9"/>
  <c r="O197" i="9"/>
  <c r="O196" i="9"/>
  <c r="O195" i="9"/>
  <c r="O194" i="9"/>
  <c r="O193" i="9"/>
  <c r="O192" i="9"/>
  <c r="O191" i="9"/>
  <c r="O190" i="9"/>
  <c r="O189" i="9"/>
  <c r="O188" i="9"/>
  <c r="O187" i="9"/>
  <c r="O186" i="9"/>
  <c r="O185" i="9"/>
  <c r="O184" i="9"/>
  <c r="O183" i="9"/>
  <c r="O182" i="9"/>
  <c r="O181" i="9"/>
  <c r="O180" i="9"/>
  <c r="O179" i="9"/>
  <c r="O178" i="9"/>
  <c r="O177" i="9"/>
  <c r="O175" i="9"/>
  <c r="O174" i="9"/>
  <c r="O173" i="9"/>
  <c r="O172" i="9"/>
  <c r="O171" i="9"/>
  <c r="O170" i="9"/>
  <c r="O169" i="9"/>
  <c r="O168" i="9"/>
  <c r="O167" i="9"/>
  <c r="O166" i="9"/>
  <c r="O165" i="9"/>
  <c r="O164" i="9"/>
  <c r="O163" i="9"/>
  <c r="O162" i="9"/>
  <c r="O161" i="9"/>
  <c r="O160" i="9"/>
  <c r="O159" i="9"/>
  <c r="O158" i="9"/>
  <c r="O157" i="9"/>
  <c r="O156" i="9"/>
  <c r="O155" i="9"/>
  <c r="O154" i="9"/>
  <c r="O153" i="9"/>
  <c r="O152" i="9"/>
  <c r="O151" i="9"/>
  <c r="O150" i="9"/>
  <c r="O149" i="9"/>
  <c r="O148" i="9"/>
  <c r="O147" i="9"/>
  <c r="O146" i="9"/>
  <c r="O145" i="9"/>
  <c r="O144" i="9"/>
  <c r="O143" i="9"/>
  <c r="O142" i="9"/>
  <c r="O141" i="9"/>
  <c r="O140" i="9"/>
  <c r="O139" i="9"/>
  <c r="O138" i="9"/>
  <c r="O137" i="9"/>
  <c r="O136" i="9"/>
  <c r="O135" i="9"/>
  <c r="O134" i="9"/>
  <c r="O133" i="9"/>
  <c r="O132" i="9"/>
  <c r="O131" i="9"/>
  <c r="O130" i="9"/>
  <c r="O129" i="9"/>
  <c r="O128" i="9"/>
  <c r="O127" i="9"/>
  <c r="O126" i="9"/>
  <c r="O125" i="9"/>
  <c r="O124" i="9"/>
  <c r="O123" i="9"/>
  <c r="O122" i="9"/>
  <c r="O121" i="9"/>
  <c r="O120" i="9"/>
  <c r="O119" i="9"/>
  <c r="O118" i="9"/>
  <c r="O117" i="9"/>
  <c r="O116" i="9"/>
  <c r="O115" i="9"/>
  <c r="O114" i="9"/>
  <c r="O113" i="9"/>
  <c r="O112" i="9"/>
  <c r="O111" i="9"/>
  <c r="O110" i="9"/>
  <c r="O109" i="9"/>
  <c r="O108" i="9"/>
  <c r="O107" i="9"/>
  <c r="O106" i="9"/>
  <c r="O105" i="9"/>
  <c r="O104" i="9"/>
  <c r="O103" i="9"/>
  <c r="O102" i="9"/>
  <c r="O101" i="9"/>
  <c r="O100" i="9"/>
  <c r="O99" i="9"/>
  <c r="O98" i="9"/>
  <c r="O97" i="9"/>
  <c r="O96" i="9"/>
  <c r="O95" i="9"/>
  <c r="O94" i="9"/>
  <c r="O93" i="9"/>
  <c r="O92" i="9"/>
  <c r="O91" i="9"/>
  <c r="O90" i="9"/>
  <c r="O89" i="9"/>
  <c r="O88" i="9"/>
  <c r="O87" i="9"/>
  <c r="O86" i="9"/>
  <c r="O85" i="9"/>
  <c r="O84" i="9"/>
  <c r="O83" i="9"/>
  <c r="O82" i="9"/>
  <c r="O81" i="9"/>
  <c r="O80" i="9"/>
  <c r="O79" i="9"/>
  <c r="O78" i="9"/>
  <c r="O77" i="9"/>
  <c r="O76" i="9"/>
  <c r="O75" i="9"/>
  <c r="O74" i="9"/>
  <c r="O73" i="9"/>
  <c r="O72" i="9"/>
  <c r="O71" i="9"/>
  <c r="O70" i="9"/>
  <c r="O69" i="9"/>
  <c r="O68" i="9"/>
  <c r="O67" i="9"/>
  <c r="O66" i="9"/>
  <c r="O65" i="9"/>
  <c r="O64" i="9"/>
  <c r="O63" i="9"/>
  <c r="O62" i="9"/>
  <c r="O61" i="9"/>
  <c r="O60" i="9"/>
  <c r="O59" i="9"/>
  <c r="O58" i="9"/>
  <c r="O57" i="9"/>
  <c r="O56" i="9"/>
  <c r="O55" i="9"/>
  <c r="O54" i="9"/>
  <c r="O53" i="9"/>
  <c r="O52" i="9"/>
  <c r="O51" i="9"/>
  <c r="O50" i="9"/>
  <c r="O49" i="9"/>
  <c r="O48" i="9"/>
  <c r="O47" i="9"/>
  <c r="O46" i="9"/>
  <c r="O45" i="9"/>
  <c r="O44" i="9"/>
  <c r="O43" i="9"/>
  <c r="O42" i="9"/>
  <c r="O41" i="9"/>
  <c r="O40" i="9"/>
  <c r="O39" i="9"/>
  <c r="O38" i="9"/>
  <c r="O37" i="9"/>
  <c r="O36" i="9"/>
  <c r="O35" i="9"/>
  <c r="O34" i="9"/>
  <c r="O33" i="9"/>
  <c r="O32" i="9"/>
  <c r="O31" i="9"/>
  <c r="O30" i="9"/>
  <c r="O29" i="9"/>
  <c r="O28" i="9"/>
  <c r="O27" i="9"/>
  <c r="O26" i="9"/>
  <c r="O25" i="9"/>
  <c r="O24" i="9"/>
  <c r="O23" i="9"/>
  <c r="O22" i="9"/>
  <c r="O21" i="9"/>
  <c r="O20" i="9"/>
  <c r="O19" i="9"/>
  <c r="O18" i="9"/>
  <c r="O17" i="9"/>
  <c r="O16" i="9"/>
  <c r="O15" i="9"/>
  <c r="O14" i="9"/>
  <c r="O13" i="9"/>
  <c r="O12" i="9"/>
  <c r="O11" i="9"/>
  <c r="O10" i="9"/>
  <c r="O9" i="9"/>
  <c r="O8" i="9"/>
  <c r="O7" i="9"/>
  <c r="O6" i="9"/>
  <c r="O5" i="9"/>
  <c r="O4" i="9"/>
  <c r="O3" i="9"/>
  <c r="O2" i="9"/>
  <c r="O176" i="9"/>
  <c r="B222" i="9"/>
  <c r="B225" i="9"/>
  <c r="B217" i="9"/>
  <c r="B214" i="9"/>
  <c r="B231" i="9"/>
  <c r="D231" i="9"/>
  <c r="E231" i="9" s="1"/>
  <c r="D214" i="9"/>
  <c r="E214" i="9" s="1"/>
  <c r="D217" i="9"/>
  <c r="E217" i="9" s="1"/>
  <c r="D225" i="9"/>
  <c r="E225" i="9" s="1"/>
  <c r="D222" i="9"/>
  <c r="E222" i="9" s="1"/>
  <c r="B199" i="9"/>
  <c r="B204" i="9"/>
  <c r="B195" i="9"/>
  <c r="B192" i="9"/>
  <c r="B209" i="9"/>
  <c r="D209" i="9"/>
  <c r="E209" i="9" s="1"/>
  <c r="D192" i="9"/>
  <c r="E192" i="9" s="1"/>
  <c r="D195" i="9"/>
  <c r="E195" i="9" s="1"/>
  <c r="D204" i="9"/>
  <c r="E204" i="9" s="1"/>
  <c r="D199" i="9"/>
  <c r="E199" i="9" s="1"/>
  <c r="B181" i="9"/>
  <c r="B184" i="9"/>
  <c r="B177" i="9"/>
  <c r="B174" i="9"/>
  <c r="B188" i="9"/>
  <c r="D188" i="9"/>
  <c r="E188" i="9" s="1"/>
  <c r="D174" i="9"/>
  <c r="E174" i="9" s="1"/>
  <c r="D177" i="9"/>
  <c r="E177" i="9" s="1"/>
  <c r="D184" i="9"/>
  <c r="E184" i="9" s="1"/>
  <c r="D181" i="9"/>
  <c r="E181" i="9" s="1"/>
  <c r="B158" i="9"/>
  <c r="B164" i="9"/>
  <c r="B155" i="9"/>
  <c r="B152" i="9"/>
  <c r="B170" i="9"/>
  <c r="D170" i="9"/>
  <c r="E170" i="9" s="1"/>
  <c r="D152" i="9"/>
  <c r="E152" i="9" s="1"/>
  <c r="D155" i="9"/>
  <c r="E155" i="9" s="1"/>
  <c r="D164" i="9"/>
  <c r="E164" i="9" s="1"/>
  <c r="D158" i="9"/>
  <c r="E158" i="9" s="1"/>
  <c r="B138" i="9"/>
  <c r="B143" i="9"/>
  <c r="B134" i="9"/>
  <c r="B131" i="9"/>
  <c r="B148" i="9"/>
  <c r="D148" i="9"/>
  <c r="E148" i="9" s="1"/>
  <c r="D131" i="9"/>
  <c r="E131" i="9" s="1"/>
  <c r="D134" i="9"/>
  <c r="E134" i="9" s="1"/>
  <c r="D143" i="9"/>
  <c r="E143" i="9" s="1"/>
  <c r="D138" i="9"/>
  <c r="E138" i="9" s="1"/>
  <c r="B118" i="9"/>
  <c r="B123" i="9"/>
  <c r="B114" i="9"/>
  <c r="B111" i="9"/>
  <c r="B127" i="9"/>
  <c r="D127" i="9"/>
  <c r="E127" i="9" s="1"/>
  <c r="D111" i="9"/>
  <c r="E111" i="9" s="1"/>
  <c r="D114" i="9"/>
  <c r="E114" i="9" s="1"/>
  <c r="D123" i="9"/>
  <c r="E123" i="9" s="1"/>
  <c r="D118" i="9"/>
  <c r="E118" i="9" s="1"/>
  <c r="B98" i="9"/>
  <c r="B102" i="9"/>
  <c r="B92" i="9"/>
  <c r="B89" i="9"/>
  <c r="B107" i="9"/>
  <c r="D107" i="9"/>
  <c r="E107" i="9" s="1"/>
  <c r="D89" i="9"/>
  <c r="E89" i="9" s="1"/>
  <c r="D92" i="9"/>
  <c r="E92" i="9" s="1"/>
  <c r="D102" i="9"/>
  <c r="E102" i="9" s="1"/>
  <c r="D98" i="9"/>
  <c r="E98" i="9" s="1"/>
  <c r="B78" i="9"/>
  <c r="B82" i="9"/>
  <c r="B73" i="9"/>
  <c r="B68" i="9"/>
  <c r="B86" i="9"/>
  <c r="D86" i="9"/>
  <c r="E86" i="9" s="1"/>
  <c r="D68" i="9"/>
  <c r="E68" i="9" s="1"/>
  <c r="D73" i="9"/>
  <c r="E73" i="9" s="1"/>
  <c r="D82" i="9"/>
  <c r="E82" i="9" s="1"/>
  <c r="D78" i="9"/>
  <c r="E78" i="9" s="1"/>
  <c r="B55" i="9"/>
  <c r="B59" i="9"/>
  <c r="B52" i="9"/>
  <c r="B47" i="9"/>
  <c r="B64" i="9"/>
  <c r="D64" i="9"/>
  <c r="E64" i="9" s="1"/>
  <c r="D47" i="9"/>
  <c r="E47" i="9" s="1"/>
  <c r="D52" i="9"/>
  <c r="E52" i="9" s="1"/>
  <c r="D59" i="9"/>
  <c r="E59" i="9" s="1"/>
  <c r="D55" i="9"/>
  <c r="E55" i="9" s="1"/>
  <c r="D42" i="9"/>
  <c r="E42" i="9" s="1"/>
  <c r="D27" i="9"/>
  <c r="E27" i="9" s="1"/>
  <c r="D30" i="9"/>
  <c r="E30" i="9" s="1"/>
  <c r="D38" i="9"/>
  <c r="E38" i="9" s="1"/>
  <c r="D35" i="9"/>
  <c r="E35" i="9" s="1"/>
  <c r="B35" i="9"/>
  <c r="B38" i="9"/>
  <c r="B30" i="9"/>
  <c r="B27" i="9"/>
  <c r="B42" i="9"/>
  <c r="D11" i="9"/>
  <c r="E11" i="9" s="1"/>
  <c r="D19" i="9"/>
  <c r="E19" i="9" s="1"/>
  <c r="D16" i="9"/>
  <c r="E16" i="9" s="1"/>
  <c r="B23" i="9"/>
  <c r="D23" i="9"/>
  <c r="E23" i="9" s="1"/>
  <c r="B6" i="9"/>
  <c r="D6" i="9"/>
  <c r="E6" i="9" s="1"/>
  <c r="B11" i="9"/>
  <c r="B19" i="9"/>
  <c r="B16" i="9"/>
  <c r="K3" i="8"/>
  <c r="L3" i="8" s="1"/>
  <c r="D12" i="9" l="1"/>
  <c r="E12" i="9" s="1"/>
  <c r="D13" i="9"/>
  <c r="E13" i="9" s="1"/>
  <c r="D14" i="9"/>
  <c r="E14" i="9" s="1"/>
  <c r="D15" i="9"/>
  <c r="E15" i="9" s="1"/>
  <c r="D17" i="9"/>
  <c r="E17" i="9" s="1"/>
  <c r="D18" i="9"/>
  <c r="E18" i="9" s="1"/>
  <c r="D7" i="9"/>
  <c r="E7" i="9" s="1"/>
  <c r="D8" i="9"/>
  <c r="E8" i="9" s="1"/>
  <c r="D9" i="9"/>
  <c r="E9" i="9" s="1"/>
  <c r="D10" i="9"/>
  <c r="E10" i="9" s="1"/>
  <c r="D2" i="9"/>
  <c r="E2" i="9" s="1"/>
  <c r="D3" i="9"/>
  <c r="E3" i="9" s="1"/>
  <c r="D4" i="9"/>
  <c r="E4" i="9" s="1"/>
  <c r="D5" i="9"/>
  <c r="E5" i="9" s="1"/>
  <c r="D20" i="9"/>
  <c r="E20" i="9" s="1"/>
  <c r="D21" i="9"/>
  <c r="E21" i="9" s="1"/>
  <c r="D22" i="9"/>
  <c r="E22" i="9" s="1"/>
  <c r="D31" i="9"/>
  <c r="E31" i="9" s="1"/>
  <c r="D32" i="9"/>
  <c r="E32" i="9" s="1"/>
  <c r="D33" i="9"/>
  <c r="E33" i="9" s="1"/>
  <c r="D34" i="9"/>
  <c r="E34" i="9" s="1"/>
  <c r="D36" i="9"/>
  <c r="E36" i="9" s="1"/>
  <c r="D37" i="9"/>
  <c r="E37" i="9" s="1"/>
  <c r="D28" i="9"/>
  <c r="E28" i="9" s="1"/>
  <c r="D29" i="9"/>
  <c r="E29" i="9" s="1"/>
  <c r="D24" i="9"/>
  <c r="E24" i="9" s="1"/>
  <c r="D25" i="9"/>
  <c r="E25" i="9" s="1"/>
  <c r="D26" i="9"/>
  <c r="E26" i="9" s="1"/>
  <c r="D39" i="9"/>
  <c r="E39" i="9" s="1"/>
  <c r="D40" i="9"/>
  <c r="E40" i="9" s="1"/>
  <c r="D41" i="9"/>
  <c r="E41" i="9" s="1"/>
  <c r="D53" i="9"/>
  <c r="E53" i="9" s="1"/>
  <c r="D54" i="9"/>
  <c r="E54" i="9" s="1"/>
  <c r="D56" i="9"/>
  <c r="E56" i="9" s="1"/>
  <c r="D57" i="9"/>
  <c r="E57" i="9" s="1"/>
  <c r="D58" i="9"/>
  <c r="E58" i="9" s="1"/>
  <c r="D48" i="9"/>
  <c r="E48" i="9" s="1"/>
  <c r="D49" i="9"/>
  <c r="E49" i="9" s="1"/>
  <c r="D50" i="9"/>
  <c r="E50" i="9" s="1"/>
  <c r="D51" i="9"/>
  <c r="E51" i="9" s="1"/>
  <c r="D43" i="9"/>
  <c r="E43" i="9" s="1"/>
  <c r="D44" i="9"/>
  <c r="E44" i="9" s="1"/>
  <c r="D45" i="9"/>
  <c r="E45" i="9" s="1"/>
  <c r="D46" i="9"/>
  <c r="E46" i="9" s="1"/>
  <c r="D60" i="9"/>
  <c r="E60" i="9" s="1"/>
  <c r="D61" i="9"/>
  <c r="E61" i="9" s="1"/>
  <c r="D62" i="9"/>
  <c r="E62" i="9" s="1"/>
  <c r="D63" i="9"/>
  <c r="E63" i="9" s="1"/>
  <c r="D74" i="9"/>
  <c r="E74" i="9" s="1"/>
  <c r="D75" i="9"/>
  <c r="E75" i="9" s="1"/>
  <c r="D76" i="9"/>
  <c r="E76" i="9" s="1"/>
  <c r="D77" i="9"/>
  <c r="E77" i="9" s="1"/>
  <c r="D79" i="9"/>
  <c r="E79" i="9" s="1"/>
  <c r="D80" i="9"/>
  <c r="E80" i="9" s="1"/>
  <c r="D81" i="9"/>
  <c r="E81" i="9" s="1"/>
  <c r="D69" i="9"/>
  <c r="E69" i="9" s="1"/>
  <c r="D70" i="9"/>
  <c r="E70" i="9" s="1"/>
  <c r="D71" i="9"/>
  <c r="E71" i="9" s="1"/>
  <c r="D72" i="9"/>
  <c r="E72" i="9" s="1"/>
  <c r="D65" i="9"/>
  <c r="E65" i="9" s="1"/>
  <c r="D66" i="9"/>
  <c r="E66" i="9" s="1"/>
  <c r="D67" i="9"/>
  <c r="E67" i="9" s="1"/>
  <c r="D83" i="9"/>
  <c r="E83" i="9" s="1"/>
  <c r="D84" i="9"/>
  <c r="E84" i="9" s="1"/>
  <c r="D85" i="9"/>
  <c r="E85" i="9" s="1"/>
  <c r="D93" i="9"/>
  <c r="E93" i="9" s="1"/>
  <c r="D94" i="9"/>
  <c r="E94" i="9" s="1"/>
  <c r="D95" i="9"/>
  <c r="E95" i="9" s="1"/>
  <c r="D96" i="9"/>
  <c r="E96" i="9" s="1"/>
  <c r="D97" i="9"/>
  <c r="E97" i="9" s="1"/>
  <c r="D99" i="9"/>
  <c r="E99" i="9" s="1"/>
  <c r="D100" i="9"/>
  <c r="E100" i="9" s="1"/>
  <c r="D101" i="9"/>
  <c r="E101" i="9" s="1"/>
  <c r="D90" i="9"/>
  <c r="E90" i="9" s="1"/>
  <c r="D91" i="9"/>
  <c r="E91" i="9" s="1"/>
  <c r="D87" i="9"/>
  <c r="E87" i="9" s="1"/>
  <c r="D88" i="9"/>
  <c r="E88" i="9" s="1"/>
  <c r="D103" i="9"/>
  <c r="E103" i="9" s="1"/>
  <c r="D104" i="9"/>
  <c r="E104" i="9" s="1"/>
  <c r="D105" i="9"/>
  <c r="E105" i="9" s="1"/>
  <c r="D106" i="9"/>
  <c r="E106" i="9" s="1"/>
  <c r="D115" i="9"/>
  <c r="E115" i="9" s="1"/>
  <c r="D116" i="9"/>
  <c r="E116" i="9" s="1"/>
  <c r="D117" i="9"/>
  <c r="E117" i="9" s="1"/>
  <c r="D119" i="9"/>
  <c r="E119" i="9" s="1"/>
  <c r="D120" i="9"/>
  <c r="E120" i="9" s="1"/>
  <c r="D121" i="9"/>
  <c r="E121" i="9" s="1"/>
  <c r="D122" i="9"/>
  <c r="E122" i="9" s="1"/>
  <c r="D112" i="9"/>
  <c r="E112" i="9" s="1"/>
  <c r="D113" i="9"/>
  <c r="E113" i="9" s="1"/>
  <c r="D108" i="9"/>
  <c r="E108" i="9" s="1"/>
  <c r="D109" i="9"/>
  <c r="E109" i="9" s="1"/>
  <c r="D110" i="9"/>
  <c r="E110" i="9" s="1"/>
  <c r="D124" i="9"/>
  <c r="E124" i="9" s="1"/>
  <c r="D125" i="9"/>
  <c r="E125" i="9" s="1"/>
  <c r="D126" i="9"/>
  <c r="E126" i="9" s="1"/>
  <c r="D135" i="9"/>
  <c r="E135" i="9" s="1"/>
  <c r="D136" i="9"/>
  <c r="E136" i="9" s="1"/>
  <c r="D137" i="9"/>
  <c r="E137" i="9" s="1"/>
  <c r="D139" i="9"/>
  <c r="E139" i="9" s="1"/>
  <c r="D140" i="9"/>
  <c r="E140" i="9" s="1"/>
  <c r="D141" i="9"/>
  <c r="E141" i="9" s="1"/>
  <c r="D142" i="9"/>
  <c r="E142" i="9" s="1"/>
  <c r="D132" i="9"/>
  <c r="E132" i="9" s="1"/>
  <c r="D133" i="9"/>
  <c r="E133" i="9" s="1"/>
  <c r="D128" i="9"/>
  <c r="E128" i="9" s="1"/>
  <c r="D129" i="9"/>
  <c r="E129" i="9" s="1"/>
  <c r="D130" i="9"/>
  <c r="E130" i="9" s="1"/>
  <c r="D144" i="9"/>
  <c r="E144" i="9" s="1"/>
  <c r="D145" i="9"/>
  <c r="E145" i="9" s="1"/>
  <c r="D146" i="9"/>
  <c r="E146" i="9" s="1"/>
  <c r="D147" i="9"/>
  <c r="E147" i="9" s="1"/>
  <c r="D156" i="9"/>
  <c r="E156" i="9" s="1"/>
  <c r="D157" i="9"/>
  <c r="E157" i="9" s="1"/>
  <c r="D159" i="9"/>
  <c r="E159" i="9" s="1"/>
  <c r="D160" i="9"/>
  <c r="E160" i="9" s="1"/>
  <c r="D161" i="9"/>
  <c r="E161" i="9" s="1"/>
  <c r="D162" i="9"/>
  <c r="E162" i="9" s="1"/>
  <c r="D163" i="9"/>
  <c r="E163" i="9" s="1"/>
  <c r="D153" i="9"/>
  <c r="E153" i="9" s="1"/>
  <c r="D154" i="9"/>
  <c r="E154" i="9" s="1"/>
  <c r="D149" i="9"/>
  <c r="E149" i="9" s="1"/>
  <c r="D150" i="9"/>
  <c r="E150" i="9" s="1"/>
  <c r="D151" i="9"/>
  <c r="E151" i="9" s="1"/>
  <c r="D165" i="9"/>
  <c r="E165" i="9" s="1"/>
  <c r="D166" i="9"/>
  <c r="E166" i="9" s="1"/>
  <c r="D167" i="9"/>
  <c r="E167" i="9" s="1"/>
  <c r="D168" i="9"/>
  <c r="E168" i="9" s="1"/>
  <c r="D169" i="9"/>
  <c r="E169" i="9" s="1"/>
  <c r="D178" i="9"/>
  <c r="E178" i="9" s="1"/>
  <c r="D179" i="9"/>
  <c r="E179" i="9" s="1"/>
  <c r="D180" i="9"/>
  <c r="E180" i="9" s="1"/>
  <c r="D182" i="9"/>
  <c r="E182" i="9" s="1"/>
  <c r="D183" i="9"/>
  <c r="E183" i="9" s="1"/>
  <c r="D175" i="9"/>
  <c r="E175" i="9" s="1"/>
  <c r="D176" i="9"/>
  <c r="E176" i="9" s="1"/>
  <c r="D171" i="9"/>
  <c r="E171" i="9" s="1"/>
  <c r="D172" i="9"/>
  <c r="E172" i="9" s="1"/>
  <c r="D173" i="9"/>
  <c r="E173" i="9" s="1"/>
  <c r="D185" i="9"/>
  <c r="E185" i="9" s="1"/>
  <c r="D186" i="9"/>
  <c r="E186" i="9" s="1"/>
  <c r="D187" i="9"/>
  <c r="E187" i="9" s="1"/>
  <c r="D196" i="9"/>
  <c r="E196" i="9" s="1"/>
  <c r="D197" i="9"/>
  <c r="E197" i="9" s="1"/>
  <c r="D198" i="9"/>
  <c r="E198" i="9" s="1"/>
  <c r="D200" i="9"/>
  <c r="E200" i="9" s="1"/>
  <c r="D201" i="9"/>
  <c r="E201" i="9" s="1"/>
  <c r="D202" i="9"/>
  <c r="E202" i="9" s="1"/>
  <c r="D203" i="9"/>
  <c r="E203" i="9" s="1"/>
  <c r="D193" i="9"/>
  <c r="E193" i="9" s="1"/>
  <c r="D194" i="9"/>
  <c r="E194" i="9" s="1"/>
  <c r="D189" i="9"/>
  <c r="E189" i="9" s="1"/>
  <c r="D190" i="9"/>
  <c r="E190" i="9" s="1"/>
  <c r="D191" i="9"/>
  <c r="E191" i="9" s="1"/>
  <c r="D205" i="9"/>
  <c r="E205" i="9" s="1"/>
  <c r="D206" i="9"/>
  <c r="E206" i="9" s="1"/>
  <c r="D207" i="9"/>
  <c r="E207" i="9" s="1"/>
  <c r="D208" i="9"/>
  <c r="E208" i="9" s="1"/>
  <c r="D218" i="9"/>
  <c r="E218" i="9" s="1"/>
  <c r="D219" i="9"/>
  <c r="E219" i="9" s="1"/>
  <c r="D220" i="9"/>
  <c r="E220" i="9" s="1"/>
  <c r="D221" i="9"/>
  <c r="E221" i="9" s="1"/>
  <c r="D223" i="9"/>
  <c r="E223" i="9" s="1"/>
  <c r="D224" i="9"/>
  <c r="E224" i="9" s="1"/>
  <c r="D215" i="9"/>
  <c r="E215" i="9" s="1"/>
  <c r="D216" i="9"/>
  <c r="E216" i="9" s="1"/>
  <c r="D210" i="9"/>
  <c r="E210" i="9" s="1"/>
  <c r="D211" i="9"/>
  <c r="E211" i="9" s="1"/>
  <c r="D212" i="9"/>
  <c r="E212" i="9" s="1"/>
  <c r="D213" i="9"/>
  <c r="E213" i="9" s="1"/>
  <c r="D226" i="9"/>
  <c r="E226" i="9" s="1"/>
  <c r="D227" i="9"/>
  <c r="E227" i="9" s="1"/>
  <c r="D228" i="9"/>
  <c r="E228" i="9" s="1"/>
  <c r="D229" i="9"/>
  <c r="E229" i="9" s="1"/>
  <c r="D230" i="9"/>
  <c r="E230" i="9" s="1"/>
  <c r="B230" i="9"/>
  <c r="B229" i="9"/>
  <c r="B228" i="9"/>
  <c r="B227" i="9"/>
  <c r="B226" i="9"/>
  <c r="B213" i="9"/>
  <c r="B212" i="9"/>
  <c r="B211" i="9"/>
  <c r="B210" i="9"/>
  <c r="B216" i="9"/>
  <c r="B215" i="9"/>
  <c r="B224" i="9"/>
  <c r="B223" i="9"/>
  <c r="B221" i="9"/>
  <c r="B220" i="9"/>
  <c r="B219" i="9"/>
  <c r="B218" i="9"/>
  <c r="B208" i="9"/>
  <c r="B207" i="9"/>
  <c r="B206" i="9"/>
  <c r="B205" i="9"/>
  <c r="B191" i="9"/>
  <c r="B190" i="9"/>
  <c r="B189" i="9"/>
  <c r="B194" i="9"/>
  <c r="B193" i="9"/>
  <c r="B203" i="9"/>
  <c r="B202" i="9"/>
  <c r="B201" i="9"/>
  <c r="B200" i="9"/>
  <c r="B198" i="9"/>
  <c r="B197" i="9"/>
  <c r="B196" i="9"/>
  <c r="B187" i="9"/>
  <c r="B186" i="9"/>
  <c r="B185" i="9"/>
  <c r="B173" i="9"/>
  <c r="B172" i="9"/>
  <c r="B171" i="9"/>
  <c r="B176" i="9"/>
  <c r="B175" i="9"/>
  <c r="B183" i="9"/>
  <c r="B182" i="9"/>
  <c r="B180" i="9"/>
  <c r="B179" i="9"/>
  <c r="B178" i="9"/>
  <c r="B169" i="9"/>
  <c r="B168" i="9"/>
  <c r="B167" i="9"/>
  <c r="B166" i="9"/>
  <c r="B165" i="9"/>
  <c r="B151" i="9"/>
  <c r="B150" i="9"/>
  <c r="B149" i="9"/>
  <c r="B154" i="9"/>
  <c r="B153" i="9"/>
  <c r="B163" i="9"/>
  <c r="B162" i="9"/>
  <c r="B161" i="9"/>
  <c r="B160" i="9"/>
  <c r="B159" i="9"/>
  <c r="B157" i="9"/>
  <c r="B156" i="9"/>
  <c r="B147" i="9"/>
  <c r="B146" i="9"/>
  <c r="B145" i="9"/>
  <c r="B144" i="9"/>
  <c r="B130" i="9"/>
  <c r="B129" i="9"/>
  <c r="B128" i="9"/>
  <c r="B133" i="9"/>
  <c r="B132" i="9"/>
  <c r="B142" i="9"/>
  <c r="B141" i="9"/>
  <c r="B140" i="9"/>
  <c r="B139" i="9"/>
  <c r="B137" i="9"/>
  <c r="B136" i="9"/>
  <c r="B135" i="9"/>
  <c r="B126" i="9"/>
  <c r="B125" i="9"/>
  <c r="B124" i="9"/>
  <c r="B110" i="9"/>
  <c r="B109" i="9"/>
  <c r="B108" i="9"/>
  <c r="B113" i="9"/>
  <c r="B112" i="9"/>
  <c r="B122" i="9"/>
  <c r="B121" i="9"/>
  <c r="B120" i="9"/>
  <c r="B119" i="9"/>
  <c r="B117" i="9"/>
  <c r="B116" i="9"/>
  <c r="B115" i="9"/>
  <c r="B106" i="9"/>
  <c r="B105" i="9"/>
  <c r="B104" i="9"/>
  <c r="B103" i="9"/>
  <c r="B88" i="9"/>
  <c r="B87" i="9"/>
  <c r="B91" i="9"/>
  <c r="B90" i="9"/>
  <c r="B101" i="9"/>
  <c r="B100" i="9"/>
  <c r="B99" i="9"/>
  <c r="B97" i="9"/>
  <c r="B96" i="9"/>
  <c r="B95" i="9"/>
  <c r="B94" i="9"/>
  <c r="B93" i="9"/>
  <c r="B85" i="9"/>
  <c r="B84" i="9"/>
  <c r="B83" i="9"/>
  <c r="B67" i="9"/>
  <c r="B66" i="9"/>
  <c r="B65" i="9"/>
  <c r="B72" i="9"/>
  <c r="B71" i="9"/>
  <c r="B70" i="9"/>
  <c r="B69" i="9"/>
  <c r="B81" i="9"/>
  <c r="B80" i="9"/>
  <c r="B79" i="9"/>
  <c r="B77" i="9"/>
  <c r="B76" i="9"/>
  <c r="B75" i="9"/>
  <c r="B74" i="9"/>
  <c r="B63" i="9"/>
  <c r="B62" i="9"/>
  <c r="B61" i="9"/>
  <c r="B60" i="9"/>
  <c r="B46" i="9"/>
  <c r="B45" i="9"/>
  <c r="B44" i="9"/>
  <c r="B43" i="9"/>
  <c r="B51" i="9"/>
  <c r="B50" i="9"/>
  <c r="B49" i="9"/>
  <c r="B48" i="9"/>
  <c r="B58" i="9"/>
  <c r="B57" i="9"/>
  <c r="B56" i="9"/>
  <c r="B54" i="9"/>
  <c r="B53" i="9"/>
  <c r="B41" i="9"/>
  <c r="B40" i="9"/>
  <c r="B39" i="9"/>
  <c r="B26" i="9"/>
  <c r="B25" i="9"/>
  <c r="B24" i="9"/>
  <c r="B29" i="9"/>
  <c r="B28" i="9"/>
  <c r="B37" i="9"/>
  <c r="B36" i="9"/>
  <c r="B34" i="9"/>
  <c r="B33" i="9"/>
  <c r="B32" i="9"/>
  <c r="B31" i="9"/>
  <c r="B22" i="9"/>
  <c r="B21" i="9"/>
  <c r="B20" i="9"/>
  <c r="B5" i="9"/>
  <c r="B4" i="9"/>
  <c r="B3" i="9"/>
  <c r="B2" i="9"/>
  <c r="B10" i="9"/>
  <c r="B9" i="9"/>
  <c r="B8" i="9"/>
  <c r="B7" i="9"/>
  <c r="B18" i="9"/>
  <c r="B17" i="9"/>
  <c r="B15" i="9"/>
  <c r="B14" i="9"/>
  <c r="B13" i="9"/>
  <c r="B12" i="9"/>
  <c r="I3" i="8"/>
  <c r="G3" i="8"/>
  <c r="D3" i="8"/>
  <c r="E3" i="8" s="1"/>
  <c r="N3" i="1" l="1"/>
  <c r="O3" i="1" s="1"/>
  <c r="L3" i="1"/>
  <c r="B3" i="1"/>
  <c r="J3" i="1"/>
  <c r="D3" i="1" l="1"/>
  <c r="B2" i="3" l="1"/>
  <c r="B160" i="3"/>
  <c r="B144" i="3"/>
  <c r="B131" i="3"/>
  <c r="B114" i="3"/>
  <c r="B98" i="3"/>
  <c r="B83" i="3"/>
  <c r="B67" i="3"/>
  <c r="B50" i="3"/>
  <c r="B33" i="3"/>
  <c r="B19" i="3"/>
  <c r="F3" i="1"/>
  <c r="F492" i="4"/>
  <c r="G492" i="4" s="1"/>
  <c r="F491" i="4"/>
  <c r="G491" i="4" s="1"/>
  <c r="F490" i="4"/>
  <c r="G490" i="4" s="1"/>
  <c r="F489" i="4"/>
  <c r="G489" i="4" s="1"/>
  <c r="F488" i="4"/>
  <c r="G488" i="4" s="1"/>
  <c r="F487" i="4"/>
  <c r="G487" i="4" s="1"/>
  <c r="F486" i="4"/>
  <c r="G486" i="4" s="1"/>
  <c r="F485" i="4"/>
  <c r="G485" i="4" s="1"/>
  <c r="F484" i="4"/>
  <c r="G484" i="4" s="1"/>
  <c r="F483" i="4"/>
  <c r="G483" i="4" s="1"/>
  <c r="F482" i="4"/>
  <c r="G482" i="4" s="1"/>
  <c r="F481" i="4"/>
  <c r="G481" i="4" s="1"/>
  <c r="F480" i="4"/>
  <c r="G480" i="4" s="1"/>
  <c r="F479" i="4"/>
  <c r="G479" i="4" s="1"/>
  <c r="F478" i="4"/>
  <c r="G478" i="4" s="1"/>
  <c r="F477" i="4"/>
  <c r="G477" i="4" s="1"/>
  <c r="F476" i="4"/>
  <c r="G476" i="4" s="1"/>
  <c r="F475" i="4"/>
  <c r="G475" i="4" s="1"/>
  <c r="F474" i="4"/>
  <c r="G474" i="4" s="1"/>
  <c r="F473" i="4"/>
  <c r="G473" i="4" s="1"/>
  <c r="F472" i="4"/>
  <c r="G472" i="4" s="1"/>
  <c r="F471" i="4"/>
  <c r="G471" i="4" s="1"/>
  <c r="F470" i="4"/>
  <c r="G470" i="4" s="1"/>
  <c r="F469" i="4"/>
  <c r="G469" i="4" s="1"/>
  <c r="F468" i="4"/>
  <c r="G468" i="4" s="1"/>
  <c r="F467" i="4"/>
  <c r="G467" i="4" s="1"/>
  <c r="F466" i="4"/>
  <c r="G466" i="4" s="1"/>
  <c r="F465" i="4"/>
  <c r="G465" i="4" s="1"/>
  <c r="F464" i="4"/>
  <c r="G464" i="4" s="1"/>
  <c r="F463" i="4"/>
  <c r="G463" i="4" s="1"/>
  <c r="F462" i="4"/>
  <c r="G462" i="4" s="1"/>
  <c r="F461" i="4"/>
  <c r="G461" i="4" s="1"/>
  <c r="F460" i="4"/>
  <c r="G460" i="4" s="1"/>
  <c r="F459" i="4"/>
  <c r="G459" i="4" s="1"/>
  <c r="F458" i="4"/>
  <c r="G458" i="4" s="1"/>
  <c r="F457" i="4"/>
  <c r="G457" i="4" s="1"/>
  <c r="F456" i="4"/>
  <c r="G456" i="4" s="1"/>
  <c r="F455" i="4"/>
  <c r="G455" i="4" s="1"/>
  <c r="F454" i="4"/>
  <c r="G454" i="4" s="1"/>
  <c r="F453" i="4"/>
  <c r="G453" i="4" s="1"/>
  <c r="F452" i="4"/>
  <c r="G452" i="4" s="1"/>
  <c r="F451" i="4"/>
  <c r="G451" i="4" s="1"/>
  <c r="F450" i="4"/>
  <c r="G450" i="4" s="1"/>
  <c r="F449" i="4"/>
  <c r="G449" i="4" s="1"/>
  <c r="F448" i="4"/>
  <c r="G448" i="4" s="1"/>
  <c r="F447" i="4"/>
  <c r="G447" i="4" s="1"/>
  <c r="F446" i="4"/>
  <c r="G446" i="4" s="1"/>
  <c r="F445" i="4"/>
  <c r="G445" i="4" s="1"/>
  <c r="F444" i="4"/>
  <c r="G444" i="4" s="1"/>
  <c r="F443" i="4"/>
  <c r="G443" i="4" s="1"/>
  <c r="F442" i="4"/>
  <c r="G442" i="4" s="1"/>
  <c r="F441" i="4"/>
  <c r="G441" i="4" s="1"/>
  <c r="F440" i="4"/>
  <c r="G440" i="4" s="1"/>
  <c r="F439" i="4"/>
  <c r="G439" i="4" s="1"/>
  <c r="F438" i="4"/>
  <c r="G438" i="4" s="1"/>
  <c r="F437" i="4"/>
  <c r="G437" i="4" s="1"/>
  <c r="F436" i="4"/>
  <c r="G436" i="4" s="1"/>
  <c r="F435" i="4"/>
  <c r="G435" i="4" s="1"/>
  <c r="F434" i="4"/>
  <c r="G434" i="4" s="1"/>
  <c r="F433" i="4"/>
  <c r="G433" i="4" s="1"/>
  <c r="F432" i="4"/>
  <c r="G432" i="4" s="1"/>
  <c r="F431" i="4"/>
  <c r="G431" i="4" s="1"/>
  <c r="F430" i="4"/>
  <c r="G430" i="4" s="1"/>
  <c r="F429" i="4"/>
  <c r="G429" i="4" s="1"/>
  <c r="F428" i="4"/>
  <c r="G428" i="4" s="1"/>
  <c r="F427" i="4"/>
  <c r="G427" i="4" s="1"/>
  <c r="F426" i="4"/>
  <c r="G426" i="4" s="1"/>
  <c r="F425" i="4"/>
  <c r="G425" i="4" s="1"/>
  <c r="F424" i="4"/>
  <c r="G424" i="4" s="1"/>
  <c r="F423" i="4"/>
  <c r="G423" i="4" s="1"/>
  <c r="F422" i="4"/>
  <c r="G422" i="4" s="1"/>
  <c r="F421" i="4"/>
  <c r="G421" i="4" s="1"/>
  <c r="F420" i="4"/>
  <c r="G420" i="4" s="1"/>
  <c r="F419" i="4"/>
  <c r="G419" i="4" s="1"/>
  <c r="F418" i="4"/>
  <c r="G418" i="4" s="1"/>
  <c r="F417" i="4"/>
  <c r="G417" i="4" s="1"/>
  <c r="F416" i="4"/>
  <c r="G416" i="4" s="1"/>
  <c r="F415" i="4"/>
  <c r="G415" i="4" s="1"/>
  <c r="F414" i="4"/>
  <c r="G414" i="4" s="1"/>
  <c r="F413" i="4"/>
  <c r="G413" i="4" s="1"/>
  <c r="F412" i="4"/>
  <c r="G412" i="4" s="1"/>
  <c r="F411" i="4"/>
  <c r="G411" i="4" s="1"/>
  <c r="F410" i="4"/>
  <c r="G410" i="4" s="1"/>
  <c r="F409" i="4"/>
  <c r="G409" i="4" s="1"/>
  <c r="F408" i="4"/>
  <c r="G408" i="4" s="1"/>
  <c r="F407" i="4"/>
  <c r="G407" i="4" s="1"/>
  <c r="F406" i="4"/>
  <c r="G406" i="4" s="1"/>
  <c r="F405" i="4"/>
  <c r="G405" i="4" s="1"/>
  <c r="F404" i="4"/>
  <c r="G404" i="4" s="1"/>
  <c r="F403" i="4"/>
  <c r="G403" i="4" s="1"/>
  <c r="F402" i="4"/>
  <c r="G402" i="4" s="1"/>
  <c r="F401" i="4"/>
  <c r="G401" i="4" s="1"/>
  <c r="F400" i="4"/>
  <c r="G400" i="4" s="1"/>
  <c r="F399" i="4"/>
  <c r="G399" i="4" s="1"/>
  <c r="F398" i="4"/>
  <c r="G398" i="4" s="1"/>
  <c r="F397" i="4"/>
  <c r="G397" i="4" s="1"/>
  <c r="F396" i="4"/>
  <c r="G396" i="4" s="1"/>
  <c r="F395" i="4"/>
  <c r="G395" i="4" s="1"/>
  <c r="F394" i="4"/>
  <c r="G394" i="4" s="1"/>
  <c r="F393" i="4"/>
  <c r="G393" i="4" s="1"/>
  <c r="F392" i="4"/>
  <c r="G392" i="4" s="1"/>
  <c r="F391" i="4"/>
  <c r="G391" i="4" s="1"/>
  <c r="F390" i="4"/>
  <c r="G390" i="4" s="1"/>
  <c r="F389" i="4"/>
  <c r="G389" i="4" s="1"/>
  <c r="F388" i="4"/>
  <c r="G388" i="4" s="1"/>
  <c r="F387" i="4"/>
  <c r="G387" i="4" s="1"/>
  <c r="F386" i="4"/>
  <c r="G386" i="4" s="1"/>
  <c r="F385" i="4"/>
  <c r="G385" i="4" s="1"/>
  <c r="F384" i="4"/>
  <c r="G384" i="4" s="1"/>
  <c r="F383" i="4"/>
  <c r="G383" i="4" s="1"/>
  <c r="F382" i="4"/>
  <c r="G382" i="4" s="1"/>
  <c r="F381" i="4"/>
  <c r="G381" i="4" s="1"/>
  <c r="F380" i="4"/>
  <c r="G380" i="4" s="1"/>
  <c r="F379" i="4"/>
  <c r="G379" i="4" s="1"/>
  <c r="F378" i="4"/>
  <c r="G378" i="4" s="1"/>
  <c r="F377" i="4"/>
  <c r="G377" i="4" s="1"/>
  <c r="F376" i="4"/>
  <c r="G376" i="4" s="1"/>
  <c r="F375" i="4"/>
  <c r="G375" i="4" s="1"/>
  <c r="F374" i="4"/>
  <c r="G374" i="4" s="1"/>
  <c r="F373" i="4"/>
  <c r="G373" i="4" s="1"/>
  <c r="F372" i="4"/>
  <c r="G372" i="4" s="1"/>
  <c r="F371" i="4"/>
  <c r="G371" i="4" s="1"/>
  <c r="F370" i="4"/>
  <c r="G370" i="4" s="1"/>
  <c r="F369" i="4"/>
  <c r="G369" i="4" s="1"/>
  <c r="F368" i="4"/>
  <c r="G368" i="4" s="1"/>
  <c r="F367" i="4"/>
  <c r="G367" i="4" s="1"/>
  <c r="F366" i="4"/>
  <c r="G366" i="4" s="1"/>
  <c r="F365" i="4"/>
  <c r="G365" i="4" s="1"/>
  <c r="F364" i="4"/>
  <c r="G364" i="4" s="1"/>
  <c r="F363" i="4"/>
  <c r="G363" i="4" s="1"/>
  <c r="F362" i="4"/>
  <c r="G362" i="4" s="1"/>
  <c r="F361" i="4"/>
  <c r="G361" i="4" s="1"/>
  <c r="F360" i="4"/>
  <c r="G360" i="4" s="1"/>
  <c r="F359" i="4"/>
  <c r="G359" i="4" s="1"/>
  <c r="F358" i="4"/>
  <c r="G358" i="4" s="1"/>
  <c r="F357" i="4"/>
  <c r="G357" i="4" s="1"/>
  <c r="F356" i="4"/>
  <c r="G356" i="4" s="1"/>
  <c r="F355" i="4"/>
  <c r="G355" i="4" s="1"/>
  <c r="F354" i="4"/>
  <c r="G354" i="4" s="1"/>
  <c r="F353" i="4"/>
  <c r="G353" i="4" s="1"/>
  <c r="F352" i="4"/>
  <c r="G352" i="4" s="1"/>
  <c r="F351" i="4"/>
  <c r="G351" i="4" s="1"/>
  <c r="F350" i="4"/>
  <c r="G350" i="4" s="1"/>
  <c r="F349" i="4"/>
  <c r="G349" i="4" s="1"/>
  <c r="F348" i="4"/>
  <c r="G348" i="4" s="1"/>
  <c r="F347" i="4"/>
  <c r="G347" i="4" s="1"/>
  <c r="F346" i="4"/>
  <c r="G346" i="4" s="1"/>
  <c r="F345" i="4"/>
  <c r="G345" i="4" s="1"/>
  <c r="F344" i="4"/>
  <c r="G344" i="4" s="1"/>
  <c r="F343" i="4"/>
  <c r="G343" i="4" s="1"/>
  <c r="F342" i="4"/>
  <c r="G342" i="4" s="1"/>
  <c r="F341" i="4"/>
  <c r="G341" i="4" s="1"/>
  <c r="F340" i="4"/>
  <c r="G340" i="4" s="1"/>
  <c r="F339" i="4"/>
  <c r="G339" i="4" s="1"/>
  <c r="F338" i="4"/>
  <c r="G338" i="4" s="1"/>
  <c r="F337" i="4"/>
  <c r="G337" i="4" s="1"/>
  <c r="F336" i="4"/>
  <c r="G336" i="4" s="1"/>
  <c r="F335" i="4"/>
  <c r="G335" i="4" s="1"/>
  <c r="F334" i="4"/>
  <c r="G334" i="4" s="1"/>
  <c r="F333" i="4"/>
  <c r="G333" i="4" s="1"/>
  <c r="F332" i="4"/>
  <c r="G332" i="4" s="1"/>
  <c r="F331" i="4"/>
  <c r="G331" i="4" s="1"/>
  <c r="F330" i="4"/>
  <c r="G330" i="4" s="1"/>
  <c r="F329" i="4"/>
  <c r="G329" i="4" s="1"/>
  <c r="F328" i="4"/>
  <c r="G328" i="4" s="1"/>
  <c r="F327" i="4"/>
  <c r="G327" i="4" s="1"/>
  <c r="F326" i="4"/>
  <c r="G326" i="4" s="1"/>
  <c r="F325" i="4"/>
  <c r="G325" i="4" s="1"/>
  <c r="F324" i="4"/>
  <c r="G324" i="4" s="1"/>
  <c r="F323" i="4"/>
  <c r="G323" i="4" s="1"/>
  <c r="F322" i="4"/>
  <c r="G322" i="4" s="1"/>
  <c r="F321" i="4"/>
  <c r="G321" i="4" s="1"/>
  <c r="F320" i="4"/>
  <c r="G320" i="4" s="1"/>
  <c r="F319" i="4"/>
  <c r="G319" i="4" s="1"/>
  <c r="F318" i="4"/>
  <c r="G318" i="4" s="1"/>
  <c r="F317" i="4"/>
  <c r="G317" i="4" s="1"/>
  <c r="F316" i="4"/>
  <c r="G316" i="4" s="1"/>
  <c r="F315" i="4"/>
  <c r="G315" i="4" s="1"/>
  <c r="F314" i="4"/>
  <c r="G314" i="4" s="1"/>
  <c r="F313" i="4"/>
  <c r="G313" i="4" s="1"/>
  <c r="F312" i="4"/>
  <c r="G312" i="4" s="1"/>
  <c r="F311" i="4"/>
  <c r="G311" i="4" s="1"/>
  <c r="F310" i="4"/>
  <c r="G310" i="4" s="1"/>
  <c r="F309" i="4"/>
  <c r="G309" i="4" s="1"/>
  <c r="F308" i="4"/>
  <c r="G308" i="4" s="1"/>
  <c r="F307" i="4"/>
  <c r="G307" i="4" s="1"/>
  <c r="F306" i="4"/>
  <c r="G306" i="4" s="1"/>
  <c r="F305" i="4"/>
  <c r="G305" i="4" s="1"/>
  <c r="F304" i="4"/>
  <c r="G304" i="4" s="1"/>
  <c r="F303" i="4"/>
  <c r="G303" i="4" s="1"/>
  <c r="F302" i="4"/>
  <c r="G302" i="4" s="1"/>
  <c r="F301" i="4"/>
  <c r="G301" i="4" s="1"/>
  <c r="F300" i="4"/>
  <c r="G300" i="4" s="1"/>
  <c r="F299" i="4"/>
  <c r="G299" i="4" s="1"/>
  <c r="F298" i="4"/>
  <c r="G298" i="4" s="1"/>
  <c r="F297" i="4"/>
  <c r="G297" i="4" s="1"/>
  <c r="F296" i="4"/>
  <c r="G296" i="4" s="1"/>
  <c r="F295" i="4"/>
  <c r="G295" i="4" s="1"/>
  <c r="F294" i="4"/>
  <c r="G294" i="4" s="1"/>
  <c r="F293" i="4"/>
  <c r="G293" i="4" s="1"/>
  <c r="F292" i="4"/>
  <c r="G292" i="4" s="1"/>
  <c r="F291" i="4"/>
  <c r="G291" i="4" s="1"/>
  <c r="F290" i="4"/>
  <c r="G290" i="4" s="1"/>
  <c r="F289" i="4"/>
  <c r="G289" i="4" s="1"/>
  <c r="F288" i="4"/>
  <c r="G288" i="4" s="1"/>
  <c r="F287" i="4"/>
  <c r="G287" i="4" s="1"/>
  <c r="F286" i="4"/>
  <c r="G286" i="4" s="1"/>
  <c r="F285" i="4"/>
  <c r="G285" i="4" s="1"/>
  <c r="F284" i="4"/>
  <c r="G284" i="4" s="1"/>
  <c r="F283" i="4"/>
  <c r="G283" i="4" s="1"/>
  <c r="F282" i="4"/>
  <c r="G282" i="4" s="1"/>
  <c r="F281" i="4"/>
  <c r="G281" i="4" s="1"/>
  <c r="F280" i="4"/>
  <c r="G280" i="4" s="1"/>
  <c r="F279" i="4"/>
  <c r="G279" i="4" s="1"/>
  <c r="F278" i="4"/>
  <c r="G278" i="4" s="1"/>
  <c r="F277" i="4"/>
  <c r="G277" i="4" s="1"/>
  <c r="F276" i="4"/>
  <c r="G276" i="4" s="1"/>
  <c r="F275" i="4"/>
  <c r="G275" i="4" s="1"/>
  <c r="F274" i="4"/>
  <c r="G274" i="4" s="1"/>
  <c r="F273" i="4"/>
  <c r="G273" i="4" s="1"/>
  <c r="F272" i="4"/>
  <c r="G272" i="4" s="1"/>
  <c r="F271" i="4"/>
  <c r="G271" i="4" s="1"/>
  <c r="F270" i="4"/>
  <c r="G270" i="4" s="1"/>
  <c r="F269" i="4"/>
  <c r="G269" i="4" s="1"/>
  <c r="F268" i="4"/>
  <c r="G268" i="4" s="1"/>
  <c r="F267" i="4"/>
  <c r="G267" i="4" s="1"/>
  <c r="F266" i="4"/>
  <c r="G266" i="4" s="1"/>
  <c r="F265" i="4"/>
  <c r="G265" i="4" s="1"/>
  <c r="F264" i="4"/>
  <c r="G264" i="4" s="1"/>
  <c r="F263" i="4"/>
  <c r="G263" i="4" s="1"/>
  <c r="F262" i="4"/>
  <c r="G262" i="4" s="1"/>
  <c r="F261" i="4"/>
  <c r="G261" i="4" s="1"/>
  <c r="F260" i="4"/>
  <c r="G260" i="4" s="1"/>
  <c r="F259" i="4"/>
  <c r="G259" i="4" s="1"/>
  <c r="F258" i="4"/>
  <c r="G258" i="4" s="1"/>
  <c r="F257" i="4"/>
  <c r="G257" i="4" s="1"/>
  <c r="F256" i="4"/>
  <c r="G256" i="4" s="1"/>
  <c r="F255" i="4"/>
  <c r="G255" i="4" s="1"/>
  <c r="F254" i="4"/>
  <c r="G254" i="4" s="1"/>
  <c r="F253" i="4"/>
  <c r="G253" i="4" s="1"/>
  <c r="F252" i="4"/>
  <c r="G252" i="4" s="1"/>
  <c r="F251" i="4"/>
  <c r="G251" i="4" s="1"/>
  <c r="F250" i="4"/>
  <c r="G250" i="4" s="1"/>
  <c r="F249" i="4"/>
  <c r="G249" i="4" s="1"/>
  <c r="F248" i="4"/>
  <c r="G248" i="4" s="1"/>
  <c r="F247" i="4"/>
  <c r="G247" i="4" s="1"/>
  <c r="F246" i="4"/>
  <c r="G246" i="4" s="1"/>
  <c r="F245" i="4"/>
  <c r="G245" i="4" s="1"/>
  <c r="F244" i="4"/>
  <c r="G244" i="4" s="1"/>
  <c r="F243" i="4"/>
  <c r="G243" i="4" s="1"/>
  <c r="F242" i="4"/>
  <c r="G242" i="4" s="1"/>
  <c r="F241" i="4"/>
  <c r="G241" i="4" s="1"/>
  <c r="F240" i="4"/>
  <c r="G240" i="4" s="1"/>
  <c r="F239" i="4"/>
  <c r="G239" i="4" s="1"/>
  <c r="F238" i="4"/>
  <c r="G238" i="4" s="1"/>
  <c r="F237" i="4"/>
  <c r="G237" i="4" s="1"/>
  <c r="F236" i="4"/>
  <c r="G236" i="4" s="1"/>
  <c r="F235" i="4"/>
  <c r="G235" i="4" s="1"/>
  <c r="F234" i="4"/>
  <c r="G234" i="4" s="1"/>
  <c r="F233" i="4"/>
  <c r="G233" i="4" s="1"/>
  <c r="F232" i="4"/>
  <c r="G232" i="4" s="1"/>
  <c r="F231" i="4"/>
  <c r="G231" i="4" s="1"/>
  <c r="F230" i="4"/>
  <c r="G230" i="4" s="1"/>
  <c r="F229" i="4"/>
  <c r="G229" i="4" s="1"/>
  <c r="F228" i="4"/>
  <c r="G228" i="4" s="1"/>
  <c r="F227" i="4"/>
  <c r="G227" i="4" s="1"/>
  <c r="F226" i="4"/>
  <c r="G226" i="4" s="1"/>
  <c r="F225" i="4"/>
  <c r="G225" i="4" s="1"/>
  <c r="F224" i="4"/>
  <c r="G224" i="4" s="1"/>
  <c r="F223" i="4"/>
  <c r="G223" i="4" s="1"/>
  <c r="F222" i="4"/>
  <c r="G222" i="4" s="1"/>
  <c r="F221" i="4"/>
  <c r="G221" i="4" s="1"/>
  <c r="F220" i="4"/>
  <c r="G220" i="4" s="1"/>
  <c r="F219" i="4"/>
  <c r="G219" i="4" s="1"/>
  <c r="F218" i="4"/>
  <c r="G218" i="4" s="1"/>
  <c r="F217" i="4"/>
  <c r="G217" i="4" s="1"/>
  <c r="F216" i="4"/>
  <c r="G216" i="4" s="1"/>
  <c r="F215" i="4"/>
  <c r="G215" i="4" s="1"/>
  <c r="F214" i="4"/>
  <c r="G214" i="4" s="1"/>
  <c r="F213" i="4"/>
  <c r="G213" i="4" s="1"/>
  <c r="F212" i="4"/>
  <c r="G212" i="4" s="1"/>
  <c r="F211" i="4"/>
  <c r="G211" i="4" s="1"/>
  <c r="F210" i="4"/>
  <c r="G210" i="4" s="1"/>
  <c r="F209" i="4"/>
  <c r="G209" i="4" s="1"/>
  <c r="F208" i="4"/>
  <c r="G208" i="4" s="1"/>
  <c r="F207" i="4"/>
  <c r="G207" i="4" s="1"/>
  <c r="F206" i="4"/>
  <c r="G206" i="4" s="1"/>
  <c r="F205" i="4"/>
  <c r="G205" i="4" s="1"/>
  <c r="F204" i="4"/>
  <c r="G204" i="4" s="1"/>
  <c r="F203" i="4"/>
  <c r="G203" i="4" s="1"/>
  <c r="F202" i="4"/>
  <c r="G202" i="4" s="1"/>
  <c r="F201" i="4"/>
  <c r="G201" i="4" s="1"/>
  <c r="F200" i="4"/>
  <c r="G200" i="4" s="1"/>
  <c r="F199" i="4"/>
  <c r="G199" i="4" s="1"/>
  <c r="F198" i="4"/>
  <c r="G198" i="4" s="1"/>
  <c r="F197" i="4"/>
  <c r="G197" i="4" s="1"/>
  <c r="F196" i="4"/>
  <c r="G196" i="4" s="1"/>
  <c r="F195" i="4"/>
  <c r="G195" i="4" s="1"/>
  <c r="F194" i="4"/>
  <c r="G194" i="4" s="1"/>
  <c r="F193" i="4"/>
  <c r="G193" i="4" s="1"/>
  <c r="F192" i="4"/>
  <c r="G192" i="4" s="1"/>
  <c r="F191" i="4"/>
  <c r="G191" i="4" s="1"/>
  <c r="F190" i="4"/>
  <c r="G190" i="4" s="1"/>
  <c r="F189" i="4"/>
  <c r="G189" i="4" s="1"/>
  <c r="F188" i="4"/>
  <c r="G188" i="4" s="1"/>
  <c r="F187" i="4"/>
  <c r="G187" i="4" s="1"/>
  <c r="F186" i="4"/>
  <c r="G186" i="4" s="1"/>
  <c r="F185" i="4"/>
  <c r="G185" i="4" s="1"/>
  <c r="F184" i="4"/>
  <c r="G184" i="4" s="1"/>
  <c r="F183" i="4"/>
  <c r="G183" i="4" s="1"/>
  <c r="F182" i="4"/>
  <c r="G182" i="4" s="1"/>
  <c r="F181" i="4"/>
  <c r="G181" i="4" s="1"/>
  <c r="F180" i="4"/>
  <c r="G180" i="4" s="1"/>
  <c r="F179" i="4"/>
  <c r="G179" i="4" s="1"/>
  <c r="F178" i="4"/>
  <c r="G178" i="4" s="1"/>
  <c r="F177" i="4"/>
  <c r="G177" i="4" s="1"/>
  <c r="F176" i="4"/>
  <c r="G176" i="4" s="1"/>
  <c r="F175" i="4"/>
  <c r="G175" i="4" s="1"/>
  <c r="F174" i="4"/>
  <c r="G174" i="4" s="1"/>
  <c r="F173" i="4"/>
  <c r="G173" i="4" s="1"/>
  <c r="F172" i="4"/>
  <c r="G172" i="4" s="1"/>
  <c r="F171" i="4"/>
  <c r="G171" i="4" s="1"/>
  <c r="F170" i="4"/>
  <c r="G170" i="4" s="1"/>
  <c r="F169" i="4"/>
  <c r="G169" i="4" s="1"/>
  <c r="F168" i="4"/>
  <c r="G168" i="4" s="1"/>
  <c r="F167" i="4"/>
  <c r="G167" i="4" s="1"/>
  <c r="F166" i="4"/>
  <c r="G166" i="4" s="1"/>
  <c r="F165" i="4"/>
  <c r="G165" i="4" s="1"/>
  <c r="F164" i="4"/>
  <c r="G164" i="4" s="1"/>
  <c r="F163" i="4"/>
  <c r="G163" i="4" s="1"/>
  <c r="F162" i="4"/>
  <c r="G162" i="4" s="1"/>
  <c r="F161" i="4"/>
  <c r="G161" i="4" s="1"/>
  <c r="F160" i="4"/>
  <c r="G160" i="4" s="1"/>
  <c r="F159" i="4"/>
  <c r="G159" i="4" s="1"/>
  <c r="F158" i="4"/>
  <c r="G158" i="4" s="1"/>
  <c r="F157" i="4"/>
  <c r="G157" i="4" s="1"/>
  <c r="F156" i="4"/>
  <c r="G156" i="4" s="1"/>
  <c r="F155" i="4"/>
  <c r="G155" i="4" s="1"/>
  <c r="F154" i="4"/>
  <c r="G154" i="4" s="1"/>
  <c r="F153" i="4"/>
  <c r="G153" i="4" s="1"/>
  <c r="F152" i="4"/>
  <c r="G152" i="4" s="1"/>
  <c r="F151" i="4"/>
  <c r="G151" i="4" s="1"/>
  <c r="F150" i="4"/>
  <c r="G150" i="4" s="1"/>
  <c r="F149" i="4"/>
  <c r="G149" i="4" s="1"/>
  <c r="F148" i="4"/>
  <c r="G148" i="4" s="1"/>
  <c r="F147" i="4"/>
  <c r="G147" i="4" s="1"/>
  <c r="F146" i="4"/>
  <c r="G146" i="4" s="1"/>
  <c r="F145" i="4"/>
  <c r="G145" i="4" s="1"/>
  <c r="F144" i="4"/>
  <c r="G144" i="4" s="1"/>
  <c r="F143" i="4"/>
  <c r="G143" i="4" s="1"/>
  <c r="F142" i="4"/>
  <c r="G142" i="4" s="1"/>
  <c r="F141" i="4"/>
  <c r="G141" i="4" s="1"/>
  <c r="F140" i="4"/>
  <c r="G140" i="4" s="1"/>
  <c r="F139" i="4"/>
  <c r="G139" i="4" s="1"/>
  <c r="F138" i="4"/>
  <c r="G138" i="4" s="1"/>
  <c r="F137" i="4"/>
  <c r="G137" i="4" s="1"/>
  <c r="F136" i="4"/>
  <c r="G136" i="4" s="1"/>
  <c r="F135" i="4"/>
  <c r="G135" i="4" s="1"/>
  <c r="F134" i="4"/>
  <c r="G134" i="4" s="1"/>
  <c r="F133" i="4"/>
  <c r="G133" i="4" s="1"/>
  <c r="F132" i="4"/>
  <c r="G132" i="4" s="1"/>
  <c r="F131" i="4"/>
  <c r="G131" i="4" s="1"/>
  <c r="F130" i="4"/>
  <c r="G130" i="4" s="1"/>
  <c r="F129" i="4"/>
  <c r="G129" i="4" s="1"/>
  <c r="F128" i="4"/>
  <c r="G128" i="4" s="1"/>
  <c r="F127" i="4"/>
  <c r="G127" i="4" s="1"/>
  <c r="F126" i="4"/>
  <c r="G126" i="4" s="1"/>
  <c r="F125" i="4"/>
  <c r="G125" i="4" s="1"/>
  <c r="F124" i="4"/>
  <c r="G124" i="4" s="1"/>
  <c r="F123" i="4"/>
  <c r="G123" i="4" s="1"/>
  <c r="F122" i="4"/>
  <c r="G122" i="4" s="1"/>
  <c r="F121" i="4"/>
  <c r="G121" i="4" s="1"/>
  <c r="F120" i="4"/>
  <c r="G120" i="4" s="1"/>
  <c r="F119" i="4"/>
  <c r="G119" i="4" s="1"/>
  <c r="F118" i="4"/>
  <c r="G118" i="4" s="1"/>
  <c r="F117" i="4"/>
  <c r="G117" i="4" s="1"/>
  <c r="F116" i="4"/>
  <c r="G116" i="4" s="1"/>
  <c r="F115" i="4"/>
  <c r="G115" i="4" s="1"/>
  <c r="F114" i="4"/>
  <c r="G114" i="4" s="1"/>
  <c r="F113" i="4"/>
  <c r="G113" i="4" s="1"/>
  <c r="F112" i="4"/>
  <c r="G112" i="4" s="1"/>
  <c r="F111" i="4"/>
  <c r="G111" i="4" s="1"/>
  <c r="F110" i="4"/>
  <c r="G110" i="4" s="1"/>
  <c r="F109" i="4"/>
  <c r="G109" i="4" s="1"/>
  <c r="F108" i="4"/>
  <c r="G108" i="4" s="1"/>
  <c r="F107" i="4"/>
  <c r="G107" i="4" s="1"/>
  <c r="F106" i="4"/>
  <c r="G106" i="4" s="1"/>
  <c r="F105" i="4"/>
  <c r="G105" i="4" s="1"/>
  <c r="F104" i="4"/>
  <c r="G104" i="4" s="1"/>
  <c r="F103" i="4"/>
  <c r="G103" i="4" s="1"/>
  <c r="F102" i="4"/>
  <c r="G102" i="4" s="1"/>
  <c r="F101" i="4"/>
  <c r="G101" i="4" s="1"/>
  <c r="F100" i="4"/>
  <c r="G100" i="4" s="1"/>
  <c r="F99" i="4"/>
  <c r="G99" i="4" s="1"/>
  <c r="F98" i="4"/>
  <c r="G98" i="4" s="1"/>
  <c r="F97" i="4"/>
  <c r="G97" i="4" s="1"/>
  <c r="F96" i="4"/>
  <c r="G96" i="4" s="1"/>
  <c r="F95" i="4"/>
  <c r="G95" i="4" s="1"/>
  <c r="F94" i="4"/>
  <c r="G94" i="4" s="1"/>
  <c r="F93" i="4"/>
  <c r="G93" i="4" s="1"/>
  <c r="F92" i="4"/>
  <c r="G92" i="4" s="1"/>
  <c r="F91" i="4"/>
  <c r="G91" i="4" s="1"/>
  <c r="F90" i="4"/>
  <c r="G90" i="4" s="1"/>
  <c r="F89" i="4"/>
  <c r="G89" i="4" s="1"/>
  <c r="F88" i="4"/>
  <c r="G88" i="4" s="1"/>
  <c r="F87" i="4"/>
  <c r="G87" i="4" s="1"/>
  <c r="F86" i="4"/>
  <c r="G86" i="4" s="1"/>
  <c r="F85" i="4"/>
  <c r="G85" i="4" s="1"/>
  <c r="F84" i="4"/>
  <c r="G84" i="4" s="1"/>
  <c r="F83" i="4"/>
  <c r="G83" i="4" s="1"/>
  <c r="F82" i="4"/>
  <c r="G82" i="4" s="1"/>
  <c r="F81" i="4"/>
  <c r="G81" i="4" s="1"/>
  <c r="F80" i="4"/>
  <c r="G80" i="4" s="1"/>
  <c r="F79" i="4"/>
  <c r="G79" i="4" s="1"/>
  <c r="F78" i="4"/>
  <c r="G78" i="4" s="1"/>
  <c r="F77" i="4"/>
  <c r="G77" i="4" s="1"/>
  <c r="F76" i="4"/>
  <c r="G76" i="4" s="1"/>
  <c r="F75" i="4"/>
  <c r="G75" i="4" s="1"/>
  <c r="F74" i="4"/>
  <c r="G74" i="4" s="1"/>
  <c r="F73" i="4"/>
  <c r="G73" i="4" s="1"/>
  <c r="F72" i="4"/>
  <c r="G72" i="4" s="1"/>
  <c r="F71" i="4"/>
  <c r="G71" i="4" s="1"/>
  <c r="F70" i="4"/>
  <c r="G70" i="4" s="1"/>
  <c r="F69" i="4"/>
  <c r="G69" i="4" s="1"/>
  <c r="F68" i="4"/>
  <c r="G68" i="4" s="1"/>
  <c r="F67" i="4"/>
  <c r="G67" i="4" s="1"/>
  <c r="F66" i="4"/>
  <c r="G66" i="4" s="1"/>
  <c r="F65" i="4"/>
  <c r="G65" i="4" s="1"/>
  <c r="F64" i="4"/>
  <c r="G64" i="4" s="1"/>
  <c r="F63" i="4"/>
  <c r="G63" i="4" s="1"/>
  <c r="F62" i="4"/>
  <c r="G62" i="4" s="1"/>
  <c r="F61" i="4"/>
  <c r="G61" i="4" s="1"/>
  <c r="F60" i="4"/>
  <c r="G60" i="4" s="1"/>
  <c r="F59" i="4"/>
  <c r="G59" i="4" s="1"/>
  <c r="F58" i="4"/>
  <c r="G58" i="4" s="1"/>
  <c r="F57" i="4"/>
  <c r="G57" i="4" s="1"/>
  <c r="F56" i="4"/>
  <c r="G56" i="4" s="1"/>
  <c r="F55" i="4"/>
  <c r="G55" i="4" s="1"/>
  <c r="F54" i="4"/>
  <c r="G54" i="4" s="1"/>
  <c r="F53" i="4"/>
  <c r="G53" i="4" s="1"/>
  <c r="F52" i="4"/>
  <c r="G52" i="4" s="1"/>
  <c r="F51" i="4"/>
  <c r="G51" i="4" s="1"/>
  <c r="F50" i="4"/>
  <c r="G50" i="4" s="1"/>
  <c r="F49" i="4"/>
  <c r="G49" i="4" s="1"/>
  <c r="F48" i="4"/>
  <c r="G48" i="4" s="1"/>
  <c r="F47" i="4"/>
  <c r="G47" i="4" s="1"/>
  <c r="F46" i="4"/>
  <c r="G46" i="4" s="1"/>
  <c r="F45" i="4"/>
  <c r="G45" i="4" s="1"/>
  <c r="F44" i="4"/>
  <c r="G44" i="4" s="1"/>
  <c r="F43" i="4"/>
  <c r="G43" i="4" s="1"/>
  <c r="F42" i="4"/>
  <c r="G42" i="4" s="1"/>
  <c r="F41" i="4"/>
  <c r="G41" i="4" s="1"/>
  <c r="F40" i="4"/>
  <c r="G40" i="4" s="1"/>
  <c r="F39" i="4"/>
  <c r="G39" i="4" s="1"/>
  <c r="F38" i="4"/>
  <c r="G38" i="4" s="1"/>
  <c r="F37" i="4"/>
  <c r="G37" i="4" s="1"/>
  <c r="F36" i="4"/>
  <c r="G36" i="4" s="1"/>
  <c r="F35" i="4"/>
  <c r="G35" i="4" s="1"/>
  <c r="F34" i="4"/>
  <c r="G34" i="4" s="1"/>
  <c r="F33" i="4"/>
  <c r="G33" i="4" s="1"/>
  <c r="F32" i="4"/>
  <c r="G32" i="4" s="1"/>
  <c r="F31" i="4"/>
  <c r="G31" i="4" s="1"/>
  <c r="F30" i="4"/>
  <c r="G30" i="4" s="1"/>
  <c r="F29" i="4"/>
  <c r="G29" i="4" s="1"/>
  <c r="F28" i="4"/>
  <c r="G28" i="4" s="1"/>
  <c r="F27" i="4"/>
  <c r="G27" i="4" s="1"/>
  <c r="F26" i="4"/>
  <c r="G26" i="4" s="1"/>
  <c r="F25" i="4"/>
  <c r="G25" i="4" s="1"/>
  <c r="F24" i="4"/>
  <c r="G24" i="4" s="1"/>
  <c r="F23" i="4"/>
  <c r="G23" i="4" s="1"/>
  <c r="F22" i="4"/>
  <c r="G22" i="4" s="1"/>
  <c r="F21" i="4"/>
  <c r="G21" i="4" s="1"/>
  <c r="F20" i="4"/>
  <c r="G20" i="4" s="1"/>
  <c r="F19" i="4"/>
  <c r="G19" i="4" s="1"/>
  <c r="F18" i="4"/>
  <c r="G18" i="4" s="1"/>
  <c r="F17" i="4"/>
  <c r="G17" i="4" s="1"/>
  <c r="F16" i="4"/>
  <c r="G16" i="4" s="1"/>
  <c r="F15" i="4"/>
  <c r="G15" i="4" s="1"/>
  <c r="F14" i="4"/>
  <c r="G14" i="4" s="1"/>
  <c r="F13" i="4"/>
  <c r="G13" i="4" s="1"/>
  <c r="F12" i="4"/>
  <c r="G12" i="4" s="1"/>
  <c r="F11" i="4"/>
  <c r="G11" i="4" s="1"/>
  <c r="F10" i="4"/>
  <c r="G10" i="4" s="1"/>
  <c r="F9" i="4"/>
  <c r="G9" i="4" s="1"/>
  <c r="F8" i="4"/>
  <c r="G8" i="4" s="1"/>
  <c r="F7" i="4"/>
  <c r="G7" i="4" s="1"/>
  <c r="F6" i="4"/>
  <c r="G6" i="4" s="1"/>
  <c r="F5" i="4"/>
  <c r="G5" i="4" s="1"/>
  <c r="G3" i="1" l="1"/>
  <c r="H237" i="4"/>
  <c r="H485" i="4"/>
  <c r="H301" i="4"/>
  <c r="H365" i="4"/>
  <c r="H429" i="4"/>
  <c r="H469" i="4"/>
  <c r="H45" i="4"/>
  <c r="H477" i="4"/>
  <c r="H109" i="4"/>
  <c r="H173" i="4"/>
  <c r="H53" i="4"/>
  <c r="H117" i="4"/>
  <c r="H181" i="4"/>
  <c r="H245" i="4"/>
  <c r="H309" i="4"/>
  <c r="H373" i="4"/>
  <c r="H437" i="4"/>
  <c r="H61" i="4"/>
  <c r="H125" i="4"/>
  <c r="H189" i="4"/>
  <c r="H253" i="4"/>
  <c r="H317" i="4"/>
  <c r="H381" i="4"/>
  <c r="H445" i="4"/>
  <c r="H5" i="4"/>
  <c r="H69" i="4"/>
  <c r="H133" i="4"/>
  <c r="H197" i="4"/>
  <c r="H261" i="4"/>
  <c r="H325" i="4"/>
  <c r="H389" i="4"/>
  <c r="H453" i="4"/>
  <c r="H13" i="4"/>
  <c r="H77" i="4"/>
  <c r="H141" i="4"/>
  <c r="H205" i="4"/>
  <c r="H269" i="4"/>
  <c r="H333" i="4"/>
  <c r="H397" i="4"/>
  <c r="H461" i="4"/>
  <c r="H21" i="4"/>
  <c r="H85" i="4"/>
  <c r="H149" i="4"/>
  <c r="H213" i="4"/>
  <c r="H277" i="4"/>
  <c r="H341" i="4"/>
  <c r="H405" i="4"/>
  <c r="H29" i="4"/>
  <c r="H93" i="4"/>
  <c r="H157" i="4"/>
  <c r="H221" i="4"/>
  <c r="H285" i="4"/>
  <c r="H349" i="4"/>
  <c r="H413" i="4"/>
  <c r="H37" i="4"/>
  <c r="H101" i="4"/>
  <c r="H165" i="4"/>
  <c r="H229" i="4"/>
  <c r="H293" i="4"/>
  <c r="H357" i="4"/>
  <c r="H421" i="4"/>
  <c r="H6" i="4"/>
  <c r="H14" i="4"/>
  <c r="H22" i="4"/>
  <c r="H30" i="4"/>
  <c r="H38" i="4"/>
  <c r="H46" i="4"/>
  <c r="H54" i="4"/>
  <c r="H62" i="4"/>
  <c r="H70" i="4"/>
  <c r="H78" i="4"/>
  <c r="H86" i="4"/>
  <c r="H94" i="4"/>
  <c r="H102" i="4"/>
  <c r="H110" i="4"/>
  <c r="H118" i="4"/>
  <c r="H126" i="4"/>
  <c r="H134" i="4"/>
  <c r="H142" i="4"/>
  <c r="H150" i="4"/>
  <c r="H158" i="4"/>
  <c r="H166" i="4"/>
  <c r="H174" i="4"/>
  <c r="H182" i="4"/>
  <c r="H190" i="4"/>
  <c r="H198" i="4"/>
  <c r="H206" i="4"/>
  <c r="H214" i="4"/>
  <c r="H222" i="4"/>
  <c r="H230" i="4"/>
  <c r="H238" i="4"/>
  <c r="H246" i="4"/>
  <c r="H254" i="4"/>
  <c r="H262" i="4"/>
  <c r="H270" i="4"/>
  <c r="H278" i="4"/>
  <c r="H286" i="4"/>
  <c r="H294" i="4"/>
  <c r="H302" i="4"/>
  <c r="H310" i="4"/>
  <c r="H318" i="4"/>
  <c r="H326" i="4"/>
  <c r="H334" i="4"/>
  <c r="H342" i="4"/>
  <c r="H350" i="4"/>
  <c r="H358" i="4"/>
  <c r="H366" i="4"/>
  <c r="H374" i="4"/>
  <c r="H382" i="4"/>
  <c r="H390" i="4"/>
  <c r="H398" i="4"/>
  <c r="H406" i="4"/>
  <c r="H414" i="4"/>
  <c r="H422" i="4"/>
  <c r="H430" i="4"/>
  <c r="H438" i="4"/>
  <c r="H446" i="4"/>
  <c r="H454" i="4"/>
  <c r="H462" i="4"/>
  <c r="H470" i="4"/>
  <c r="H478" i="4"/>
  <c r="H486" i="4"/>
  <c r="H7" i="4"/>
  <c r="H15" i="4"/>
  <c r="H23" i="4"/>
  <c r="H31" i="4"/>
  <c r="H39" i="4"/>
  <c r="H47" i="4"/>
  <c r="H55" i="4"/>
  <c r="H63" i="4"/>
  <c r="H71" i="4"/>
  <c r="H79" i="4"/>
  <c r="H87" i="4"/>
  <c r="H95" i="4"/>
  <c r="H103" i="4"/>
  <c r="H111" i="4"/>
  <c r="H119" i="4"/>
  <c r="H127" i="4"/>
  <c r="H135" i="4"/>
  <c r="H143" i="4"/>
  <c r="H151" i="4"/>
  <c r="H159" i="4"/>
  <c r="H167" i="4"/>
  <c r="H175" i="4"/>
  <c r="H183" i="4"/>
  <c r="H191" i="4"/>
  <c r="H199" i="4"/>
  <c r="H207" i="4"/>
  <c r="H215" i="4"/>
  <c r="H223" i="4"/>
  <c r="H231" i="4"/>
  <c r="H239" i="4"/>
  <c r="H247" i="4"/>
  <c r="H255" i="4"/>
  <c r="H263" i="4"/>
  <c r="H271" i="4"/>
  <c r="H279" i="4"/>
  <c r="H287" i="4"/>
  <c r="H295" i="4"/>
  <c r="H303" i="4"/>
  <c r="H311" i="4"/>
  <c r="H319" i="4"/>
  <c r="H327" i="4"/>
  <c r="H335" i="4"/>
  <c r="H343" i="4"/>
  <c r="H351" i="4"/>
  <c r="H359" i="4"/>
  <c r="H367" i="4"/>
  <c r="H375" i="4"/>
  <c r="H383" i="4"/>
  <c r="H391" i="4"/>
  <c r="H399" i="4"/>
  <c r="H407" i="4"/>
  <c r="H415" i="4"/>
  <c r="H423" i="4"/>
  <c r="H431" i="4"/>
  <c r="H439" i="4"/>
  <c r="H447" i="4"/>
  <c r="H455" i="4"/>
  <c r="H463" i="4"/>
  <c r="H471" i="4"/>
  <c r="H479" i="4"/>
  <c r="H487" i="4"/>
  <c r="H8" i="4"/>
  <c r="H16" i="4"/>
  <c r="H24" i="4"/>
  <c r="H32" i="4"/>
  <c r="H40" i="4"/>
  <c r="H48" i="4"/>
  <c r="H56" i="4"/>
  <c r="H64" i="4"/>
  <c r="H72" i="4"/>
  <c r="H80" i="4"/>
  <c r="H88" i="4"/>
  <c r="H96" i="4"/>
  <c r="H104" i="4"/>
  <c r="H112" i="4"/>
  <c r="H120" i="4"/>
  <c r="H128" i="4"/>
  <c r="H136" i="4"/>
  <c r="H144" i="4"/>
  <c r="H152" i="4"/>
  <c r="H160" i="4"/>
  <c r="H168" i="4"/>
  <c r="H176" i="4"/>
  <c r="H184" i="4"/>
  <c r="H192" i="4"/>
  <c r="H200" i="4"/>
  <c r="H208" i="4"/>
  <c r="H216" i="4"/>
  <c r="H224" i="4"/>
  <c r="H232" i="4"/>
  <c r="H240" i="4"/>
  <c r="H248" i="4"/>
  <c r="H256" i="4"/>
  <c r="H264" i="4"/>
  <c r="H272" i="4"/>
  <c r="H280" i="4"/>
  <c r="H288" i="4"/>
  <c r="H296" i="4"/>
  <c r="H304" i="4"/>
  <c r="H312" i="4"/>
  <c r="H320" i="4"/>
  <c r="H328" i="4"/>
  <c r="H336" i="4"/>
  <c r="H344" i="4"/>
  <c r="H352" i="4"/>
  <c r="H360" i="4"/>
  <c r="H368" i="4"/>
  <c r="H376" i="4"/>
  <c r="H384" i="4"/>
  <c r="H392" i="4"/>
  <c r="H400" i="4"/>
  <c r="H408" i="4"/>
  <c r="H416" i="4"/>
  <c r="H424" i="4"/>
  <c r="H432" i="4"/>
  <c r="H440" i="4"/>
  <c r="H448" i="4"/>
  <c r="H456" i="4"/>
  <c r="H464" i="4"/>
  <c r="H472" i="4"/>
  <c r="H480" i="4"/>
  <c r="H488" i="4"/>
  <c r="H9" i="4"/>
  <c r="H17" i="4"/>
  <c r="H25" i="4"/>
  <c r="H33" i="4"/>
  <c r="H41" i="4"/>
  <c r="H49" i="4"/>
  <c r="H57" i="4"/>
  <c r="H65" i="4"/>
  <c r="H73" i="4"/>
  <c r="H81" i="4"/>
  <c r="H89" i="4"/>
  <c r="H97" i="4"/>
  <c r="H105" i="4"/>
  <c r="H113" i="4"/>
  <c r="H121" i="4"/>
  <c r="H129" i="4"/>
  <c r="H137" i="4"/>
  <c r="H145" i="4"/>
  <c r="H153" i="4"/>
  <c r="H161" i="4"/>
  <c r="H169" i="4"/>
  <c r="H177" i="4"/>
  <c r="H185" i="4"/>
  <c r="H193" i="4"/>
  <c r="H201" i="4"/>
  <c r="H209" i="4"/>
  <c r="H217" i="4"/>
  <c r="H225" i="4"/>
  <c r="H233" i="4"/>
  <c r="H241" i="4"/>
  <c r="H249" i="4"/>
  <c r="H257" i="4"/>
  <c r="H265" i="4"/>
  <c r="H273" i="4"/>
  <c r="H281" i="4"/>
  <c r="H289" i="4"/>
  <c r="H297" i="4"/>
  <c r="H305" i="4"/>
  <c r="H313" i="4"/>
  <c r="H321" i="4"/>
  <c r="H329" i="4"/>
  <c r="H337" i="4"/>
  <c r="H345" i="4"/>
  <c r="H353" i="4"/>
  <c r="H361" i="4"/>
  <c r="H369" i="4"/>
  <c r="H377" i="4"/>
  <c r="H385" i="4"/>
  <c r="H393" i="4"/>
  <c r="H401" i="4"/>
  <c r="H409" i="4"/>
  <c r="H417" i="4"/>
  <c r="H425" i="4"/>
  <c r="H433" i="4"/>
  <c r="H441" i="4"/>
  <c r="H449" i="4"/>
  <c r="H457" i="4"/>
  <c r="H465" i="4"/>
  <c r="H473" i="4"/>
  <c r="H481" i="4"/>
  <c r="H489" i="4"/>
  <c r="H10" i="4"/>
  <c r="H18" i="4"/>
  <c r="H26" i="4"/>
  <c r="H34" i="4"/>
  <c r="H42" i="4"/>
  <c r="H50" i="4"/>
  <c r="H58" i="4"/>
  <c r="H66" i="4"/>
  <c r="H74" i="4"/>
  <c r="H82" i="4"/>
  <c r="H90" i="4"/>
  <c r="H98" i="4"/>
  <c r="H106" i="4"/>
  <c r="H114" i="4"/>
  <c r="H122" i="4"/>
  <c r="H130" i="4"/>
  <c r="H138" i="4"/>
  <c r="H146" i="4"/>
  <c r="H154" i="4"/>
  <c r="H162" i="4"/>
  <c r="H170" i="4"/>
  <c r="H178" i="4"/>
  <c r="H186" i="4"/>
  <c r="H194" i="4"/>
  <c r="H202" i="4"/>
  <c r="H210" i="4"/>
  <c r="H218" i="4"/>
  <c r="H226" i="4"/>
  <c r="H234" i="4"/>
  <c r="H242" i="4"/>
  <c r="H250" i="4"/>
  <c r="H258" i="4"/>
  <c r="H266" i="4"/>
  <c r="H274" i="4"/>
  <c r="H282" i="4"/>
  <c r="H290" i="4"/>
  <c r="H298" i="4"/>
  <c r="H306" i="4"/>
  <c r="H314" i="4"/>
  <c r="H322" i="4"/>
  <c r="H330" i="4"/>
  <c r="H338" i="4"/>
  <c r="H346" i="4"/>
  <c r="H354" i="4"/>
  <c r="H362" i="4"/>
  <c r="H370" i="4"/>
  <c r="H378" i="4"/>
  <c r="H386" i="4"/>
  <c r="H394" i="4"/>
  <c r="H402" i="4"/>
  <c r="H410" i="4"/>
  <c r="H418" i="4"/>
  <c r="H426" i="4"/>
  <c r="H434" i="4"/>
  <c r="H442" i="4"/>
  <c r="H450" i="4"/>
  <c r="H458" i="4"/>
  <c r="H466" i="4"/>
  <c r="H474" i="4"/>
  <c r="H482" i="4"/>
  <c r="H490" i="4"/>
  <c r="H11" i="4"/>
  <c r="H19" i="4"/>
  <c r="H27" i="4"/>
  <c r="H35" i="4"/>
  <c r="H43" i="4"/>
  <c r="H51" i="4"/>
  <c r="H59" i="4"/>
  <c r="H67" i="4"/>
  <c r="H75" i="4"/>
  <c r="H83" i="4"/>
  <c r="H91" i="4"/>
  <c r="H99" i="4"/>
  <c r="H107" i="4"/>
  <c r="H115" i="4"/>
  <c r="H123" i="4"/>
  <c r="H131" i="4"/>
  <c r="H139" i="4"/>
  <c r="H147" i="4"/>
  <c r="H155" i="4"/>
  <c r="H163" i="4"/>
  <c r="H171" i="4"/>
  <c r="H179" i="4"/>
  <c r="H187" i="4"/>
  <c r="H195" i="4"/>
  <c r="H203" i="4"/>
  <c r="H211" i="4"/>
  <c r="H219" i="4"/>
  <c r="H227" i="4"/>
  <c r="H235" i="4"/>
  <c r="H243" i="4"/>
  <c r="H251" i="4"/>
  <c r="H259" i="4"/>
  <c r="H267" i="4"/>
  <c r="H275" i="4"/>
  <c r="H283" i="4"/>
  <c r="H291" i="4"/>
  <c r="H299" i="4"/>
  <c r="H307" i="4"/>
  <c r="H315" i="4"/>
  <c r="H323" i="4"/>
  <c r="H331" i="4"/>
  <c r="H339" i="4"/>
  <c r="H347" i="4"/>
  <c r="H355" i="4"/>
  <c r="H363" i="4"/>
  <c r="H371" i="4"/>
  <c r="H379" i="4"/>
  <c r="H387" i="4"/>
  <c r="H395" i="4"/>
  <c r="H403" i="4"/>
  <c r="H411" i="4"/>
  <c r="H419" i="4"/>
  <c r="H427" i="4"/>
  <c r="H435" i="4"/>
  <c r="H443" i="4"/>
  <c r="H451" i="4"/>
  <c r="H459" i="4"/>
  <c r="H467" i="4"/>
  <c r="H475" i="4"/>
  <c r="H483" i="4"/>
  <c r="H491" i="4"/>
  <c r="H12" i="4"/>
  <c r="H20" i="4"/>
  <c r="H28" i="4"/>
  <c r="H36" i="4"/>
  <c r="H44" i="4"/>
  <c r="H52" i="4"/>
  <c r="H60" i="4"/>
  <c r="H68" i="4"/>
  <c r="H76" i="4"/>
  <c r="H84" i="4"/>
  <c r="H92" i="4"/>
  <c r="H100" i="4"/>
  <c r="H108" i="4"/>
  <c r="H116" i="4"/>
  <c r="H124" i="4"/>
  <c r="H132" i="4"/>
  <c r="H140" i="4"/>
  <c r="H148" i="4"/>
  <c r="H156" i="4"/>
  <c r="H164" i="4"/>
  <c r="H172" i="4"/>
  <c r="H180" i="4"/>
  <c r="H188" i="4"/>
  <c r="H196" i="4"/>
  <c r="H204" i="4"/>
  <c r="H212" i="4"/>
  <c r="H220" i="4"/>
  <c r="H228" i="4"/>
  <c r="H236" i="4"/>
  <c r="H244" i="4"/>
  <c r="H252" i="4"/>
  <c r="H260" i="4"/>
  <c r="H268" i="4"/>
  <c r="H276" i="4"/>
  <c r="H284" i="4"/>
  <c r="H292" i="4"/>
  <c r="H300" i="4"/>
  <c r="H308" i="4"/>
  <c r="H316" i="4"/>
  <c r="H324" i="4"/>
  <c r="H332" i="4"/>
  <c r="H340" i="4"/>
  <c r="H348" i="4"/>
  <c r="H356" i="4"/>
  <c r="H364" i="4"/>
  <c r="H372" i="4"/>
  <c r="H380" i="4"/>
  <c r="H388" i="4"/>
  <c r="H396" i="4"/>
  <c r="H404" i="4"/>
  <c r="H412" i="4"/>
  <c r="H420" i="4"/>
  <c r="H428" i="4"/>
  <c r="H436" i="4"/>
  <c r="H444" i="4"/>
  <c r="H452" i="4"/>
  <c r="H460" i="4"/>
  <c r="H468" i="4"/>
  <c r="H476" i="4"/>
  <c r="H484" i="4"/>
  <c r="H492" i="4"/>
</calcChain>
</file>

<file path=xl/sharedStrings.xml><?xml version="1.0" encoding="utf-8"?>
<sst xmlns="http://schemas.openxmlformats.org/spreadsheetml/2006/main" count="7199" uniqueCount="1364">
  <si>
    <t>Cantón</t>
  </si>
  <si>
    <t>Infraestructura y Conectividad</t>
  </si>
  <si>
    <t>Capital Humano e Innovación</t>
  </si>
  <si>
    <t>Región</t>
  </si>
  <si>
    <t>DIMENSION</t>
  </si>
  <si>
    <t>PD2</t>
  </si>
  <si>
    <t xml:space="preserve">Establecer anclas o centros de valor agregado fuera de la GAM en tecnologías para el capital natural </t>
  </si>
  <si>
    <t>Infraest.</t>
  </si>
  <si>
    <t>Central-local</t>
  </si>
  <si>
    <t>Programa</t>
  </si>
  <si>
    <t>Capital Natural</t>
  </si>
  <si>
    <t>Implementar alianzas Triple Hélice multisectoriales</t>
  </si>
  <si>
    <t>Desarrollar programas de entrenamiento STEM para mujeres en distritos como Orosi, La Suiza, y Cot</t>
  </si>
  <si>
    <t xml:space="preserve">Establecer zonas especiales de incentivos a PyMES </t>
  </si>
  <si>
    <t>Incentivo.</t>
  </si>
  <si>
    <t xml:space="preserve">Promover sistemas agricultura-silvicultura-pecuaria en las zonas de gestión </t>
  </si>
  <si>
    <t xml:space="preserve">Producir madera pesada y envases/embalajes sostenibles </t>
  </si>
  <si>
    <t>Generar enlaces entre plantas medicinales y manufactura capitalizando en las zonas de gestión</t>
  </si>
  <si>
    <t xml:space="preserve">Potenciar la energia renovable asociada a procesos de manufactura e I+D+I </t>
  </si>
  <si>
    <t xml:space="preserve">Aumentar el nivel y la cobertura del idioma inglés en distritos como Tobosi, Turrialba, y Pacayas </t>
  </si>
  <si>
    <t xml:space="preserve">Promover la educación técnica en Orosi, La Suiza, y Cot </t>
  </si>
  <si>
    <t xml:space="preserve">Capacitación en agricultura, silvicultura, y biotecnología </t>
  </si>
  <si>
    <t xml:space="preserve">Habilitar laboratorios, áreas de prueba y centros de I&amp;D en biotecnología y energía renovables de biomasa </t>
  </si>
  <si>
    <t xml:space="preserve">Aumentar la penetración y velocidad de banda ancha en distritos como Santiago, Santa Rosa, y La Isabel </t>
  </si>
  <si>
    <t xml:space="preserve">Mejorar los 200 km de vías y 28 puentes en mal estado </t>
  </si>
  <si>
    <t>1,2,9</t>
  </si>
  <si>
    <t>PD3</t>
  </si>
  <si>
    <t xml:space="preserve">Apoyar áreas marítimas de pesca responsable con muelles y puestos de descarga certificados </t>
  </si>
  <si>
    <t>Pacífico Central</t>
  </si>
  <si>
    <t>Establecer una sinergia de triple hélice para el desarrollo de la biotecnología (verde y azul)</t>
  </si>
  <si>
    <t>35,36 y 37</t>
  </si>
  <si>
    <t>Atracción de inversión para diversificación de productos y mercados de exportación</t>
  </si>
  <si>
    <t xml:space="preserve">Posicionar a Puntarenas como centro logístico multimodal en Caldera y Super Corredor Costero </t>
  </si>
  <si>
    <t>Pacífico Central-local</t>
  </si>
  <si>
    <t xml:space="preserve">Desarrollar programas de pasantías pagadas para la población joven y mujeres en Paquera, San Juan Grande y Coyolar </t>
  </si>
  <si>
    <t>21 y 23</t>
  </si>
  <si>
    <t xml:space="preserve">Abordar el problema de inseguridad en lugares turísticos como en Jacó </t>
  </si>
  <si>
    <t>Expandir el desarrollo del turismo vinculado a zonas costeras protegidas</t>
  </si>
  <si>
    <t>Generar enlaces entre plantas medicinales y manufactura</t>
  </si>
  <si>
    <t>Aumentar el nivel y la cobertura del idioma inglés en San Mateo, San Juan de Mata y Pitahaya</t>
  </si>
  <si>
    <t>Aumentar el nivel y cobertura de educación en investigación marina, la biotecnología azul, la conservación costera, aeronáutica y alta tecnología en Paquera y Puntarenas</t>
  </si>
  <si>
    <t>16, 17, y 18</t>
  </si>
  <si>
    <t>Habilitar laboratorios, áreas de prueba y centros de I&amp;D</t>
  </si>
  <si>
    <t xml:space="preserve">Mejorar 51 km de vías y 24 puentes en mal estado </t>
  </si>
  <si>
    <t>1,2 y 9</t>
  </si>
  <si>
    <t>PD4</t>
  </si>
  <si>
    <t xml:space="preserve">Promover el desarrollo de procesos agroindustriales para apoyar la industria alimentaria en Cañas y Upala </t>
  </si>
  <si>
    <t>Chorotega y Huetar Norte-localizadas</t>
  </si>
  <si>
    <t>Implementar alianzas Triple Hélice para apoyar la agricultura, biotecnología, energía renovable, y TIC</t>
  </si>
  <si>
    <t>35 y 37</t>
  </si>
  <si>
    <t>Chorotega y Huetar Norte *</t>
  </si>
  <si>
    <t>Apoyar el desarrollo de turismo alternativo y PyMES</t>
  </si>
  <si>
    <t>21, 22</t>
  </si>
  <si>
    <t xml:space="preserve">Abordar la inseguridad en Upala y Cañas </t>
  </si>
  <si>
    <t>Huetar Norte y Chorotega-localizadas</t>
  </si>
  <si>
    <t xml:space="preserve">Apoyar la diversificación de sistemas agroforestales </t>
  </si>
  <si>
    <t>xx</t>
  </si>
  <si>
    <t xml:space="preserve">Desarrollar biocombustibles vinculados a la agricultura y aprovechamiento de recursos geotermales </t>
  </si>
  <si>
    <t>Generar enlaces entre sector productivo y biotecnología</t>
  </si>
  <si>
    <t xml:space="preserve">Aumentar el nivel y la cobertura del idioma inglés Tronadora, Arenal y Canalete </t>
  </si>
  <si>
    <t xml:space="preserve">Aumentar la cobertura de educación en TICs en Upala </t>
  </si>
  <si>
    <t>Huetar Norte-localizada</t>
  </si>
  <si>
    <t xml:space="preserve">Capacitación en biotecnología, energía renovable y turismo </t>
  </si>
  <si>
    <t>15,17, y 18</t>
  </si>
  <si>
    <t xml:space="preserve">Habilitar laboratorios, áreas de prueba y centros de I+D </t>
  </si>
  <si>
    <t xml:space="preserve">Mejorar 118 km de vías y 7 puentes en mal estado </t>
  </si>
  <si>
    <t>1, 2 y 9</t>
  </si>
  <si>
    <t>PD5</t>
  </si>
  <si>
    <t>Promover el desarrollo de la agroindustria, manufactura, y servicios capitalizando contexto multisectorial productivo</t>
  </si>
  <si>
    <t>Chorotega</t>
  </si>
  <si>
    <t>Implementar alianzas Triple Hélice en manufactura avanzada con enfoque en energía, TIC y manufactura</t>
  </si>
  <si>
    <t>Proveer puestos de descarga y muelles en las áreas costeras altamente productivas para la economía azul</t>
  </si>
  <si>
    <t>3 y 8</t>
  </si>
  <si>
    <t xml:space="preserve">Habilitar logística multimodal con cadena de fríos conectando la porción oeste del país con Peñas Blancas </t>
  </si>
  <si>
    <t>Establecer zonas especiales de incentivos a PyMES en áreas turísticas, zonas de pesca, y zonas agrícolas</t>
  </si>
  <si>
    <t>27 y 38</t>
  </si>
  <si>
    <t>Programas de entrenamiento STEM y servicios para mujeres en Liberia, Filadelfia, y Belén</t>
  </si>
  <si>
    <t>Chorotega-localizada</t>
  </si>
  <si>
    <t>Asegurar un contexto de seguridad en Liberia</t>
  </si>
  <si>
    <t>Diversificar y sostener el capital natural productivo y turístico por medio de sistemas agro-forestales-turísticos</t>
  </si>
  <si>
    <t>41 y 42</t>
  </si>
  <si>
    <t>Proteger e incrementar la cobertura forestal fuera ASPs</t>
  </si>
  <si>
    <t>Desarrollar biocombustibles y aprovechar recurso geotermal relacionados al Rincón de la Vieja</t>
  </si>
  <si>
    <t>Potenciar la energia renovable asociada a I+D+I</t>
  </si>
  <si>
    <t>Mejorar la calidad de la infraestructura educativa en Palmira y Cabo Velas</t>
  </si>
  <si>
    <t xml:space="preserve">Capacitación en biotecnología, aeroespacial, pesca y acuicultura </t>
  </si>
  <si>
    <t>16 y 17</t>
  </si>
  <si>
    <t xml:space="preserve">Habilitar laboratorios, áreas de prueba y centros de I+D para certificación/trazabilidad de la agricultura y pesca </t>
  </si>
  <si>
    <t>19 y 33</t>
  </si>
  <si>
    <t xml:space="preserve">Mejorar 113 km de vías y 18 puentes en mal estado </t>
  </si>
  <si>
    <t xml:space="preserve">Diversificar la agroindustria, el turismo, y el sector energético para mayor resiliencia e integración regional </t>
  </si>
  <si>
    <t>Incentivos para alianzas Triple Hélice en economía azul y biotecnología</t>
  </si>
  <si>
    <t>36 y 37</t>
  </si>
  <si>
    <t>Potenciar la Zona Azul de Nicoya para desarrollar tendencias de bienestar - salud, fármacos, y biotecnología</t>
  </si>
  <si>
    <t>Apoyar el turismo costero y las áreas de pesca responsable entre Sámara y Nosara</t>
  </si>
  <si>
    <t>38 y 39</t>
  </si>
  <si>
    <t>Chorotega-local</t>
  </si>
  <si>
    <t>Programa de mantenimiento de recursos turísticos frente al alto crecimiento poblacional en el polo</t>
  </si>
  <si>
    <t>Establecer zonas especiales de incentivos al turismo y PyMES en Sámara y Belén de Nosarita</t>
  </si>
  <si>
    <t xml:space="preserve">Integración de pueblos indígenas a través de actividades turísticas enfocadas en la cultura Matambú </t>
  </si>
  <si>
    <t xml:space="preserve">Asegurar un contexto de seguridad ciudadana en Nicoya </t>
  </si>
  <si>
    <t>Sistemas integrados agropecuario-silvicultura para potenciar el desarrollo forestal y construcción sostenible</t>
  </si>
  <si>
    <t>41, 42 y 43</t>
  </si>
  <si>
    <t>Impulsar la energía de biomasa, solar, eólica, y costera para incrementar la resiliencia energética de la región</t>
  </si>
  <si>
    <t>Capacitación en agricultura, silvicultura, pesca y acuicultura, biotecnología, y turismo</t>
  </si>
  <si>
    <t>15, 16 y 18</t>
  </si>
  <si>
    <t xml:space="preserve">Habilitar laboratorios, áreas de prueba y centros de I+D+I para trazabilidad y certificación del capital natural </t>
  </si>
  <si>
    <t xml:space="preserve">Incrementar la calidad de la electricidad para buena tensión Nicoya, Mansión y Hojancha </t>
  </si>
  <si>
    <t xml:space="preserve">Aumentar la penetración y velocidad de banda ancha en Nosara, Sámara, Belén de Nosarita </t>
  </si>
  <si>
    <t>Mejorar los 128 km de vías y 24 puentes en mal estado (Mt) (Mt)</t>
  </si>
  <si>
    <t xml:space="preserve">Potenciar el desarrollo sostenible del borde costero por medio de infraestructura portuaria y logística </t>
  </si>
  <si>
    <t>PD7</t>
  </si>
  <si>
    <t>Huetar Norte-local</t>
  </si>
  <si>
    <t>Programa de apoyo al turismo alternativo y PyMES en la región para aumento de la competitividad</t>
  </si>
  <si>
    <t xml:space="preserve">Implementar alianzas Triple Hélice en agricultura, turismo, y biotecnología capitalizando en las 4 universidades en polo </t>
  </si>
  <si>
    <t>Desarrollar entrenamiento para mujeres en agricultura, turismo y logística en Pital, Pocosol, Río Cuarto, entre otros</t>
  </si>
  <si>
    <t>Mejorar la calidad de vida en asentamientos en Florencia Aguas Zarcas, y Cutris</t>
  </si>
  <si>
    <t xml:space="preserve">Abordar el problema de inseguridad en la región </t>
  </si>
  <si>
    <t>Huetar Norte</t>
  </si>
  <si>
    <t>Promover sistemas de agricultura-pecuaria sostenibles en las zonas de gestión</t>
  </si>
  <si>
    <t xml:space="preserve">Generar enlaces entre plantas medicinales y manufactura en las zonas de gestión </t>
  </si>
  <si>
    <t>Aumentar el nivel y la cobertura del idioma inglés en Buena Vista y Pocosol</t>
  </si>
  <si>
    <t xml:space="preserve">Aumentar el nivel y cobertura de educación en TICs en Venecia y Pocosol </t>
  </si>
  <si>
    <t>Capacitación en agricultura, silvicultura, y biotecnología</t>
  </si>
  <si>
    <t>15, 17 y 18</t>
  </si>
  <si>
    <t>Aumentar la penetración y velocidad de banda ancha en Monterrey, Cutris, y Santa Isabel</t>
  </si>
  <si>
    <t xml:space="preserve">Mejorar los 244 km de vías y 23 puentes en mal estado </t>
  </si>
  <si>
    <t>PD8</t>
  </si>
  <si>
    <t>Establecer de centros de valor agregado con enlaces entre agricultura, manufactura, y biotecnología alimentaria</t>
  </si>
  <si>
    <t>Huetar Norte y Huetar Caribe *</t>
  </si>
  <si>
    <t>Huetar Norte y Huetar Caribe - localizado</t>
  </si>
  <si>
    <t>32 y 34</t>
  </si>
  <si>
    <t>Desarrollar entrenamiento para mujeres en agricultura y biotecnología en Cariari, Rita, Las Horquetas, entre otros</t>
  </si>
  <si>
    <t>Mejorar la calidad de vida de asentamientos en Roxana, Rita y Las Horquetas</t>
  </si>
  <si>
    <t>Proveer movilidad vertical disminuyendo la pobreza en Roxana, Rita y Las Horquetas</t>
  </si>
  <si>
    <t xml:space="preserve">Abordar el problema de alta inseguridad en Guápiles y Cariari </t>
  </si>
  <si>
    <t>Huetar Caribe - localizado</t>
  </si>
  <si>
    <t>Promover sistemas de agricultura sostenibles</t>
  </si>
  <si>
    <t>Mantener zonas protegidas y expandir el turismo</t>
  </si>
  <si>
    <t>38 y 47</t>
  </si>
  <si>
    <t>Aumentar el nivel y cobertura de educación en TICs en Mercedes y Cariari</t>
  </si>
  <si>
    <t>Capacitación en biotecnología, farmacéutico, y silvicultura</t>
  </si>
  <si>
    <t xml:space="preserve">Habilitar laboratorios, áreas de prueba y centros de I&amp;D </t>
  </si>
  <si>
    <t>Incrementar la calidad de la electricidad en La Colonia y Las Horquetas</t>
  </si>
  <si>
    <t xml:space="preserve">Mejorar los 108 km de vías y 18 puentes en mal estado </t>
  </si>
  <si>
    <t>PD9</t>
  </si>
  <si>
    <t>Establecer empresas anclas o centros de valor agregado en agricultura, biotecnología, y recursos marinos</t>
  </si>
  <si>
    <t>Huetar Caribe</t>
  </si>
  <si>
    <t>35, 36 y 37</t>
  </si>
  <si>
    <t>Desarrollar entrenamiento para mujeres en temas agrícolas y marinos en Valle de la Estrella, Carrandi y Matina</t>
  </si>
  <si>
    <t>Huetar Caribe-local</t>
  </si>
  <si>
    <t>Mejorar la calidad de vida de asentamientos en Río Blanco Carrandi, y Matina</t>
  </si>
  <si>
    <t>Proveer movilidad vertical disminuyendo la pobreza en Río Blanco, Carrandi, y Matina</t>
  </si>
  <si>
    <t>Expansión de atención de salud en Cahuita hacia Panamá</t>
  </si>
  <si>
    <t>Abordar el problema de alta inseguridad en Limón y Cahuita</t>
  </si>
  <si>
    <t>Aumentar el nivel y la cobertura del idioma inglés en Bratsi y Valle de la Estrella</t>
  </si>
  <si>
    <t xml:space="preserve">Mejorar la calidad de la infraestructura educativa en Sixaola, Bratsi y Valle de la Estrella </t>
  </si>
  <si>
    <t>Capacitación en turismo, agricultura, biotecnología y pesca</t>
  </si>
  <si>
    <t>Mejorar los 126 km de vías y 15 puentes en mal estado (Mt) (Mt)</t>
  </si>
  <si>
    <t>PD10</t>
  </si>
  <si>
    <t xml:space="preserve">Establecer nuevas áreas marítimas de pesca responsable y apoyar las existentes zonas costeras productivas </t>
  </si>
  <si>
    <t>Pacífico Central y Brunca *</t>
  </si>
  <si>
    <t>Mejoras en las cadenas de valor (cámaras frigoríficas)</t>
  </si>
  <si>
    <t>Desarrollar programas de integración focalizados en la población joven y mujeres en Parrita y Savegre</t>
  </si>
  <si>
    <t>Pacífico Central y Brunca - Localizado</t>
  </si>
  <si>
    <t>Abordar la inseguridad a través de programas focalizados en los lugares con mayor incidencia para fomentar atracción de turismo e inversión alrededor de Quepos y Parrita</t>
  </si>
  <si>
    <t>Pacífico Central - localizado</t>
  </si>
  <si>
    <t>Diversificar y sostener el capital natural productivo y turístico</t>
  </si>
  <si>
    <t>46 y 47</t>
  </si>
  <si>
    <t>Aumentar el nivel y la cobertura del idioma inglés en Parrita</t>
  </si>
  <si>
    <t>Aumentar el nivel y cobertura de educación en investigación marina, biotecnología azul y conservación costera en Bahía Ballena</t>
  </si>
  <si>
    <t>Brunca-local</t>
  </si>
  <si>
    <t xml:space="preserve">Aumentar la penetración y velocidad de banda ancha en Quepos y la Bahía Ballena </t>
  </si>
  <si>
    <t>PD11</t>
  </si>
  <si>
    <t>Promover programas de fortalecimiento de la actividad turística y innovaciones en agricultura como en el bambú</t>
  </si>
  <si>
    <t>35 y 33</t>
  </si>
  <si>
    <t>Brunca</t>
  </si>
  <si>
    <t>Fortalecer enlaces de I+D+I con San Isidro para diversificar el sector productivo y biotecnología en Buenos Aires</t>
  </si>
  <si>
    <t>31, 32 y 33</t>
  </si>
  <si>
    <t xml:space="preserve">Implementar alianzas Triple Hélice en el sector de manufactura y economía del conocimiento en San Isidro </t>
  </si>
  <si>
    <t>Establecer zonas especiales de incentivos al turismo y PyMES para reducir la pobreza en Brunka, Volcán y Cajón</t>
  </si>
  <si>
    <t>23 y 27</t>
  </si>
  <si>
    <t>Integración de indígenas a través de actividades turísticas y sistemas agroforestales</t>
  </si>
  <si>
    <t>Programas de entrenamiento STEM y servicios para mujeres en San Pedro, Buenos Aires y Cajón</t>
  </si>
  <si>
    <t>21 y 22</t>
  </si>
  <si>
    <t>Asegurar un contexto de seguridad en San Isidro El General</t>
  </si>
  <si>
    <t>Sistemas integrados agropecuario-silvicultura para asegurar la sostenibilidad y diversificación agrícola</t>
  </si>
  <si>
    <t>Desarrollar biocombustibles y prácticas de compensación de carbono por medio de NAMAs e I+D+I en producción</t>
  </si>
  <si>
    <t>45 y 48</t>
  </si>
  <si>
    <t>Aumentar el nivel y cobertura de educación en TICs en Brunka, Volcán y Buenos Aires</t>
  </si>
  <si>
    <t>Capacitación en manufactura (biot., farmac., alta tec.), silvicultura, acuicultura, turismo, y econ. del conocimiento</t>
  </si>
  <si>
    <t>Habilitar laboratorios, áreas de prueba y centros de I+D</t>
  </si>
  <si>
    <t xml:space="preserve">Incrementar la calidad de la electricidad para buena tensión en San Isidro de El General </t>
  </si>
  <si>
    <t>Mejorar los 20 km de vías y 3 en mal estado (Mt) (Mt)</t>
  </si>
  <si>
    <t>PD12</t>
  </si>
  <si>
    <t>31, 32 y 36</t>
  </si>
  <si>
    <t>Incentivos para alianzas Triple Hélice en economía azul, biotecnología, agricultura, y turismo</t>
  </si>
  <si>
    <t>35, 37 y 38</t>
  </si>
  <si>
    <t>Apoyar las áreas marinas de pesca responsable y áreas costeras productivas con puestos de descarga</t>
  </si>
  <si>
    <t>Potenciar itinerarios con baja visitación a través de infraestructura y programas de atracción de visitantes</t>
  </si>
  <si>
    <t xml:space="preserve">Fortalecer los vínculos náuticos entre Golfito y, Puerto Jiménez, y logísticos entre Golfito, San Vito, y Paso Canoas </t>
  </si>
  <si>
    <t>8 y 36</t>
  </si>
  <si>
    <t>Programas de entrenamiento de mujeres en agricultura, turismo y economía azul en Piedras Blancas, Pavón y Laurel</t>
  </si>
  <si>
    <t xml:space="preserve">Programas de apoyo emprendedorismo feminino y PyMES </t>
  </si>
  <si>
    <t>Promover sistemas agroforestales para incremento de ingresos y sostenibilidad del capital natural</t>
  </si>
  <si>
    <t>Generar enlaces entre la agricultura y plantas medicinales</t>
  </si>
  <si>
    <t>Aumentar el nivel y la cobertura del idioma inglés en Bahía Drake, Sierpe y Piedras Blancas</t>
  </si>
  <si>
    <t>Aumentar el nivel y cobertura de educación en TICs en Laurel, Canoas y Agua Buena</t>
  </si>
  <si>
    <t>Mejorar la calidad de la infraestructura educativa en Pavón, Sierpe, y Puerto Jiménez</t>
  </si>
  <si>
    <t>Capacitación en agricultura, turismo, pesca y acuicultura, y biotecnología</t>
  </si>
  <si>
    <t>Habilitar laboratorios, áreas de prueba y centros de I+D para trazabilidad y certificación del capital natural</t>
  </si>
  <si>
    <t>Aumentar la penetración y velocidad de banda ancha Laurel, Pavón y Puerto Jiménez</t>
  </si>
  <si>
    <t>Mejorar los 164 km de vías y 7 puentes en mal estado (Mt) (Mt)</t>
  </si>
  <si>
    <t xml:space="preserve">Sector vigente </t>
  </si>
  <si>
    <t>Objetivo de la intervención pública</t>
  </si>
  <si>
    <t xml:space="preserve"> </t>
  </si>
  <si>
    <t xml:space="preserve">Indicador </t>
  </si>
  <si>
    <t>Meta: 2040</t>
  </si>
  <si>
    <t>Meta: 2030</t>
  </si>
  <si>
    <t>Meta: 2050</t>
  </si>
  <si>
    <t>Estimación Presupuestaria 2040</t>
  </si>
  <si>
    <t>Estimación Presupuestaria 2050</t>
  </si>
  <si>
    <t>Distrito</t>
  </si>
  <si>
    <t xml:space="preserve">Departamento/Area/Unidad Ejecutora </t>
  </si>
  <si>
    <t>Linea base 2020</t>
  </si>
  <si>
    <t>CODIGO</t>
  </si>
  <si>
    <t>PROVINCIA</t>
  </si>
  <si>
    <t>CANTON</t>
  </si>
  <si>
    <t>DISTRITO</t>
  </si>
  <si>
    <t>REGION</t>
  </si>
  <si>
    <t>GAM</t>
  </si>
  <si>
    <t>COSTEROS</t>
  </si>
  <si>
    <t>FRONTERIZOS</t>
  </si>
  <si>
    <t>SAN JOSE</t>
  </si>
  <si>
    <t>CARMEN</t>
  </si>
  <si>
    <t>CENTRAL</t>
  </si>
  <si>
    <t>MERCED</t>
  </si>
  <si>
    <t>HOSPITAL</t>
  </si>
  <si>
    <t>CATEDRAL</t>
  </si>
  <si>
    <t>ZAPOTE</t>
  </si>
  <si>
    <t>SAN FRANCISCO DE DOS RIOS</t>
  </si>
  <si>
    <t>URUCA</t>
  </si>
  <si>
    <t>MATA REDONDA</t>
  </si>
  <si>
    <t>PAVAS</t>
  </si>
  <si>
    <t>HATILLO</t>
  </si>
  <si>
    <t>SAN SEBASTIAN</t>
  </si>
  <si>
    <t>ESCAZU</t>
  </si>
  <si>
    <t>SAN ANTONIO</t>
  </si>
  <si>
    <t>SAN RAFAEL</t>
  </si>
  <si>
    <t>DESAMPARADOS</t>
  </si>
  <si>
    <t>SAN MIGUEL</t>
  </si>
  <si>
    <t>SAN JUAN DE DIOS</t>
  </si>
  <si>
    <t>SAN RAFAEL ARRIBA</t>
  </si>
  <si>
    <t>FRAILES</t>
  </si>
  <si>
    <t>PATARRA</t>
  </si>
  <si>
    <t>SAN CRISTOBAL</t>
  </si>
  <si>
    <t>ROSARIO</t>
  </si>
  <si>
    <t>DAMAS</t>
  </si>
  <si>
    <t>SAN RAFAEL ABAJO</t>
  </si>
  <si>
    <t>GRAVILIAS</t>
  </si>
  <si>
    <t>LOS GUIDO</t>
  </si>
  <si>
    <t>PURISCAL</t>
  </si>
  <si>
    <t>SANTIAGO</t>
  </si>
  <si>
    <t>MERCEDES SUR</t>
  </si>
  <si>
    <t>BARBACOAS</t>
  </si>
  <si>
    <t>GRIFO ALTO</t>
  </si>
  <si>
    <t>CANDELARITA</t>
  </si>
  <si>
    <t>DESAMPARADITOS</t>
  </si>
  <si>
    <t>CHIRES</t>
  </si>
  <si>
    <t>TARRAZU</t>
  </si>
  <si>
    <t>SAN MARCOS</t>
  </si>
  <si>
    <t>SAN LORENZO</t>
  </si>
  <si>
    <t>SAN CARLOS</t>
  </si>
  <si>
    <t>ASERRI</t>
  </si>
  <si>
    <t>TARBACA</t>
  </si>
  <si>
    <t>VUELTA DE JORCO</t>
  </si>
  <si>
    <t>SAN GABRIEL</t>
  </si>
  <si>
    <t>LEGUA</t>
  </si>
  <si>
    <t>MONTERREY</t>
  </si>
  <si>
    <t>SALITRILLOS</t>
  </si>
  <si>
    <t>MORA</t>
  </si>
  <si>
    <t>COLON</t>
  </si>
  <si>
    <t>GUAYABO</t>
  </si>
  <si>
    <t>TABARCIA</t>
  </si>
  <si>
    <t>PIEDRAS NEGRAS</t>
  </si>
  <si>
    <t>PICAGRES</t>
  </si>
  <si>
    <t>JARIS</t>
  </si>
  <si>
    <t>QUITIRRISI</t>
  </si>
  <si>
    <t>GOICOECHEA</t>
  </si>
  <si>
    <t>GUADALUPE</t>
  </si>
  <si>
    <t>SAN FRANCISCO</t>
  </si>
  <si>
    <t>CALLE BLANCOS</t>
  </si>
  <si>
    <t>MATA DE PLATANO</t>
  </si>
  <si>
    <t>IPIS</t>
  </si>
  <si>
    <t>RANCHO REDONDO</t>
  </si>
  <si>
    <t>PURRAL</t>
  </si>
  <si>
    <t>SANTA ANA</t>
  </si>
  <si>
    <t>SALITRAL</t>
  </si>
  <si>
    <t>POZOS</t>
  </si>
  <si>
    <t>PIEDADES</t>
  </si>
  <si>
    <t>BRASIL</t>
  </si>
  <si>
    <t>ALAJUELITA</t>
  </si>
  <si>
    <t>SAN JOSECITO</t>
  </si>
  <si>
    <t>CONCEPCION</t>
  </si>
  <si>
    <t>SAN FELIPE</t>
  </si>
  <si>
    <t>VAZQUEZ DE CORONADO</t>
  </si>
  <si>
    <t>SAN ISIDRO</t>
  </si>
  <si>
    <t>DULCE NOMBRE DE JESUS</t>
  </si>
  <si>
    <t>PATALILLO</t>
  </si>
  <si>
    <t>CASCAJAL</t>
  </si>
  <si>
    <t>ACOSTA</t>
  </si>
  <si>
    <t>SAN IGNACIO</t>
  </si>
  <si>
    <t>GUAITIL</t>
  </si>
  <si>
    <t>PALMICHAL</t>
  </si>
  <si>
    <t>CANGREJAL</t>
  </si>
  <si>
    <t>SABANILLAS</t>
  </si>
  <si>
    <t>TIBAS</t>
  </si>
  <si>
    <t>SAN JUAN</t>
  </si>
  <si>
    <t>CINCO ESQUINAS</t>
  </si>
  <si>
    <t>ANSELMO LLORENTE</t>
  </si>
  <si>
    <t>LEON XIII</t>
  </si>
  <si>
    <t>COLIMA</t>
  </si>
  <si>
    <t>MORAVIA</t>
  </si>
  <si>
    <t>SAN VICENTE</t>
  </si>
  <si>
    <t>SAN JERONIMO</t>
  </si>
  <si>
    <t>TRINIDAD</t>
  </si>
  <si>
    <t>MONTES DE OCA</t>
  </si>
  <si>
    <t>SAN PEDRO</t>
  </si>
  <si>
    <t>SABANILLA</t>
  </si>
  <si>
    <t>MERCEDES</t>
  </si>
  <si>
    <t>TURRUBARES</t>
  </si>
  <si>
    <t>SAN PABLO</t>
  </si>
  <si>
    <t>SAN JUAN DE MATA</t>
  </si>
  <si>
    <t>SAN LUIS</t>
  </si>
  <si>
    <t>CARARA</t>
  </si>
  <si>
    <t>DOTA</t>
  </si>
  <si>
    <t>SANTA MARIA</t>
  </si>
  <si>
    <t>JARDIN</t>
  </si>
  <si>
    <t>COPEY</t>
  </si>
  <si>
    <t>CURRIDABAT</t>
  </si>
  <si>
    <t>GRANADILLA</t>
  </si>
  <si>
    <t>SANCHEZ</t>
  </si>
  <si>
    <t>TIRRASES</t>
  </si>
  <si>
    <t>PEREZ ZELEDON</t>
  </si>
  <si>
    <t>SAN ISIDRO DE EL GENERAL</t>
  </si>
  <si>
    <t>BRUNCA</t>
  </si>
  <si>
    <t>GENERAL</t>
  </si>
  <si>
    <t>DANIEL FLORES</t>
  </si>
  <si>
    <t>RIVAS</t>
  </si>
  <si>
    <t>PLATANARES</t>
  </si>
  <si>
    <t>PEJIBAYE</t>
  </si>
  <si>
    <t>CAJON</t>
  </si>
  <si>
    <t>BARU</t>
  </si>
  <si>
    <t>RIO NUEVO</t>
  </si>
  <si>
    <t>PARAMO</t>
  </si>
  <si>
    <t>LA AMISTAD</t>
  </si>
  <si>
    <t>LEON CORTES</t>
  </si>
  <si>
    <t>SAN ANDRES</t>
  </si>
  <si>
    <t>LLANO BONITO</t>
  </si>
  <si>
    <t>SANTA CRUZ</t>
  </si>
  <si>
    <t>ALAJUELA</t>
  </si>
  <si>
    <t>CARRIZAL</t>
  </si>
  <si>
    <t>GUACIMA</t>
  </si>
  <si>
    <t>RIO SEGUNDO</t>
  </si>
  <si>
    <t>TURRUCARES</t>
  </si>
  <si>
    <t>TAMBOR</t>
  </si>
  <si>
    <t>LA GARITA</t>
  </si>
  <si>
    <t>SARAPIQUI</t>
  </si>
  <si>
    <t>HUETAR NORTE</t>
  </si>
  <si>
    <t>SAN RAMON</t>
  </si>
  <si>
    <t>PIEDADES NORTE</t>
  </si>
  <si>
    <t>PIEDADES SUR</t>
  </si>
  <si>
    <t>ANGELES</t>
  </si>
  <si>
    <t>ALFARO</t>
  </si>
  <si>
    <t>VOLIO</t>
  </si>
  <si>
    <t>ZAPOTAL</t>
  </si>
  <si>
    <t>PEÑAS BLANCAS</t>
  </si>
  <si>
    <t>GRECIA</t>
  </si>
  <si>
    <t>SAN ROQUE</t>
  </si>
  <si>
    <t>TACARES</t>
  </si>
  <si>
    <t>PUENTE DE PIEDRA</t>
  </si>
  <si>
    <t>BOLIVAR</t>
  </si>
  <si>
    <t>SAN MATEO</t>
  </si>
  <si>
    <t>PACIFICO CENTRAL</t>
  </si>
  <si>
    <t>DESMONTE</t>
  </si>
  <si>
    <t>JESUS MARIA</t>
  </si>
  <si>
    <t>LABRADOR</t>
  </si>
  <si>
    <t>ATENAS</t>
  </si>
  <si>
    <t>JESUS</t>
  </si>
  <si>
    <t>SANTA EULALIA</t>
  </si>
  <si>
    <t>ESCOBAL</t>
  </si>
  <si>
    <t>NARANJO</t>
  </si>
  <si>
    <t>CIRRI SUR</t>
  </si>
  <si>
    <t>PALMITOS</t>
  </si>
  <si>
    <t>PALMARES</t>
  </si>
  <si>
    <t>ZARAGOZA</t>
  </si>
  <si>
    <t>BUENOS AIRES</t>
  </si>
  <si>
    <t>CANDELARIA</t>
  </si>
  <si>
    <t>ESQUIPULAS</t>
  </si>
  <si>
    <t>GRANJA</t>
  </si>
  <si>
    <t>POAS</t>
  </si>
  <si>
    <t>CARRILLOS</t>
  </si>
  <si>
    <t>SABANA REDONDA</t>
  </si>
  <si>
    <t>OROTINA</t>
  </si>
  <si>
    <t>MASTATE</t>
  </si>
  <si>
    <t>HACIENDA VIEJA</t>
  </si>
  <si>
    <t>COYOLAR</t>
  </si>
  <si>
    <t>CEIBA</t>
  </si>
  <si>
    <t>QUESADA</t>
  </si>
  <si>
    <t>FLORENCIA</t>
  </si>
  <si>
    <t>BUENAVISTA</t>
  </si>
  <si>
    <t>AGUAS ZARCAS</t>
  </si>
  <si>
    <t>VENECIA</t>
  </si>
  <si>
    <t>PITAL</t>
  </si>
  <si>
    <t>FORTUNA</t>
  </si>
  <si>
    <t>TIGRA</t>
  </si>
  <si>
    <t>PALMERA</t>
  </si>
  <si>
    <t>VENADO</t>
  </si>
  <si>
    <t>CUTRIS</t>
  </si>
  <si>
    <t>POCOSOL</t>
  </si>
  <si>
    <t>ZARCERO</t>
  </si>
  <si>
    <t>LAGUNA</t>
  </si>
  <si>
    <t>TAPEZCO</t>
  </si>
  <si>
    <t>PALMIRA</t>
  </si>
  <si>
    <t>BRISAS</t>
  </si>
  <si>
    <t>SARCHI</t>
  </si>
  <si>
    <t>SARCHI NORTE</t>
  </si>
  <si>
    <t>SARCHI SUR</t>
  </si>
  <si>
    <t>TORO AMARILLO</t>
  </si>
  <si>
    <t>RODRIGUEZ</t>
  </si>
  <si>
    <t>UPALA</t>
  </si>
  <si>
    <t>AGUAS CLARAS</t>
  </si>
  <si>
    <t>BIJAGUA</t>
  </si>
  <si>
    <t>DELICIAS</t>
  </si>
  <si>
    <t>DOS RIOS</t>
  </si>
  <si>
    <t>YOLILLAL</t>
  </si>
  <si>
    <t>CANALETE</t>
  </si>
  <si>
    <t>LOS CHILES</t>
  </si>
  <si>
    <t>CAÑO NEGRO</t>
  </si>
  <si>
    <t>EL AMPARO</t>
  </si>
  <si>
    <t>SAN JORGE</t>
  </si>
  <si>
    <t>GUATUSO</t>
  </si>
  <si>
    <t>COTE</t>
  </si>
  <si>
    <t>KATIRA</t>
  </si>
  <si>
    <t>RIO CUARTO</t>
  </si>
  <si>
    <t>SANTA RITA</t>
  </si>
  <si>
    <t>SANTA ISABEL</t>
  </si>
  <si>
    <t>CARTAGO</t>
  </si>
  <si>
    <t>ORIENTAL</t>
  </si>
  <si>
    <t>OCCIDENTAL</t>
  </si>
  <si>
    <t>SAN NICOLAS</t>
  </si>
  <si>
    <t>AGUACALIENTE</t>
  </si>
  <si>
    <t>CORRALILLO</t>
  </si>
  <si>
    <t>TIERRA BLANCA</t>
  </si>
  <si>
    <t>DULCE NOMBRE</t>
  </si>
  <si>
    <t>LLANO GRANDE</t>
  </si>
  <si>
    <t>QUEBRADILLA</t>
  </si>
  <si>
    <t>PARAISO</t>
  </si>
  <si>
    <t>OROSI</t>
  </si>
  <si>
    <t>CACHI</t>
  </si>
  <si>
    <t>LLANOS DE SANTA LUCIA</t>
  </si>
  <si>
    <t>LA UNION</t>
  </si>
  <si>
    <t>TRES RIOS</t>
  </si>
  <si>
    <t>SAN DIEGO</t>
  </si>
  <si>
    <t>RIO AZUL</t>
  </si>
  <si>
    <t>JIMENEZ</t>
  </si>
  <si>
    <t>JUAN VIÑAS</t>
  </si>
  <si>
    <t>TUCURRIQUE</t>
  </si>
  <si>
    <t>TURRIALBA</t>
  </si>
  <si>
    <t>LA SUIZA</t>
  </si>
  <si>
    <t>PERALTA</t>
  </si>
  <si>
    <t>SANTA TERESITA</t>
  </si>
  <si>
    <t>PAVONES</t>
  </si>
  <si>
    <t>TUIS</t>
  </si>
  <si>
    <t>TAYUTIC</t>
  </si>
  <si>
    <t>SANTA ROSA</t>
  </si>
  <si>
    <t>TRES EQUIS</t>
  </si>
  <si>
    <t>LA ISABEL</t>
  </si>
  <si>
    <t>CHIRRIPO</t>
  </si>
  <si>
    <t>ALVARADO</t>
  </si>
  <si>
    <t>PACAYAS</t>
  </si>
  <si>
    <t>CERVANTES</t>
  </si>
  <si>
    <t>CAPELLADES</t>
  </si>
  <si>
    <t>OREAMUNO</t>
  </si>
  <si>
    <t>COT</t>
  </si>
  <si>
    <t>POTRERO CERRADO</t>
  </si>
  <si>
    <t>CIPRESES</t>
  </si>
  <si>
    <t>EL GUARCO</t>
  </si>
  <si>
    <t>TEJAR</t>
  </si>
  <si>
    <t>TOBOSI</t>
  </si>
  <si>
    <t>PATIO DE AGUA</t>
  </si>
  <si>
    <t>HEREDIA</t>
  </si>
  <si>
    <t>ULLOA</t>
  </si>
  <si>
    <t>VARA BLANCA</t>
  </si>
  <si>
    <t>BARVA</t>
  </si>
  <si>
    <t>SANTA LUCÍA</t>
  </si>
  <si>
    <t>SAN JOSÉ DE LA MONTAÑA</t>
  </si>
  <si>
    <t>SANTO DOMINGO</t>
  </si>
  <si>
    <t>PARACITO</t>
  </si>
  <si>
    <t>SANTO TOMAS</t>
  </si>
  <si>
    <t>TURES</t>
  </si>
  <si>
    <t>PARA</t>
  </si>
  <si>
    <t>SANTA BARBARA</t>
  </si>
  <si>
    <t>JESÚS</t>
  </si>
  <si>
    <t>PURABÁ</t>
  </si>
  <si>
    <t>CONCEPCIÓN</t>
  </si>
  <si>
    <t>SAN JOSÉ</t>
  </si>
  <si>
    <t>BELEN</t>
  </si>
  <si>
    <t>LA RIBERA</t>
  </si>
  <si>
    <t>ASUNCION</t>
  </si>
  <si>
    <t>FLORES</t>
  </si>
  <si>
    <t>SAN JOAQUIN</t>
  </si>
  <si>
    <t>BARRANTES</t>
  </si>
  <si>
    <t>LLORENTE</t>
  </si>
  <si>
    <t>RINCON DE SABANILLA</t>
  </si>
  <si>
    <t>PUERTO VIEJO</t>
  </si>
  <si>
    <t>VIRGEN</t>
  </si>
  <si>
    <t>HORQUETAS</t>
  </si>
  <si>
    <t>LLANURAS DEL GASPAR</t>
  </si>
  <si>
    <t>CUREÑA</t>
  </si>
  <si>
    <t>GUANACASTE</t>
  </si>
  <si>
    <t>LIBERIA</t>
  </si>
  <si>
    <t>CHOROTEGA</t>
  </si>
  <si>
    <t>CAÑAS DULCES</t>
  </si>
  <si>
    <t>MAYORGA</t>
  </si>
  <si>
    <t>NACASCOLO</t>
  </si>
  <si>
    <t>CURUBANDE</t>
  </si>
  <si>
    <t>NICOYA</t>
  </si>
  <si>
    <t>MANSION</t>
  </si>
  <si>
    <t>QUEBRADA HONDA</t>
  </si>
  <si>
    <t>1*</t>
  </si>
  <si>
    <t>SAMARA</t>
  </si>
  <si>
    <t>NOSARA</t>
  </si>
  <si>
    <t>BELEN DE NOSARITA</t>
  </si>
  <si>
    <t>BOLSON</t>
  </si>
  <si>
    <t>VEINTISIETE DE ABRIL</t>
  </si>
  <si>
    <t>TEMPATE</t>
  </si>
  <si>
    <t>CARTAGENA</t>
  </si>
  <si>
    <t>CUAJINIQUIL</t>
  </si>
  <si>
    <t>DIRIA</t>
  </si>
  <si>
    <t>CABO VELAS</t>
  </si>
  <si>
    <t>TAMARINDO</t>
  </si>
  <si>
    <t>BAGACES</t>
  </si>
  <si>
    <t>MOGOTE</t>
  </si>
  <si>
    <t>RIO NARANJO</t>
  </si>
  <si>
    <t>CARRILLO</t>
  </si>
  <si>
    <t>FILADELFIA</t>
  </si>
  <si>
    <t>SARDINAL</t>
  </si>
  <si>
    <t>CAÑAS</t>
  </si>
  <si>
    <t>BEBEDERO</t>
  </si>
  <si>
    <t>POROZAL</t>
  </si>
  <si>
    <t>ABANGARES</t>
  </si>
  <si>
    <t>JUNTAS</t>
  </si>
  <si>
    <t>SIERRA</t>
  </si>
  <si>
    <t>COLORADO</t>
  </si>
  <si>
    <t>TILARAN</t>
  </si>
  <si>
    <t>QUEBRADA GRANDE</t>
  </si>
  <si>
    <t>TRONADORA</t>
  </si>
  <si>
    <t>LIBANO</t>
  </si>
  <si>
    <t>TIERRAS MORENAS</t>
  </si>
  <si>
    <t>ARENAL</t>
  </si>
  <si>
    <t>CABECERAS</t>
  </si>
  <si>
    <t>NANDAYURE</t>
  </si>
  <si>
    <t>CARMONA</t>
  </si>
  <si>
    <t>PORVENIR</t>
  </si>
  <si>
    <t>BEJUCO</t>
  </si>
  <si>
    <t>LA CRUZ</t>
  </si>
  <si>
    <t>SANTA CECILIA</t>
  </si>
  <si>
    <t>GARITA</t>
  </si>
  <si>
    <t>SANTA ELENA</t>
  </si>
  <si>
    <t>HOJANCHA</t>
  </si>
  <si>
    <t>MONTE ROMO</t>
  </si>
  <si>
    <t>PUERTO CARRILLO</t>
  </si>
  <si>
    <t>HUACAS</t>
  </si>
  <si>
    <t>MATAMBU</t>
  </si>
  <si>
    <t>PUNTARENAS</t>
  </si>
  <si>
    <t>PITAHAYA</t>
  </si>
  <si>
    <t>CHOMES</t>
  </si>
  <si>
    <t>LEPANTO</t>
  </si>
  <si>
    <t>PAQUERA</t>
  </si>
  <si>
    <t>MANZANILLO</t>
  </si>
  <si>
    <t>GUACIMAL</t>
  </si>
  <si>
    <t>BARRANCA</t>
  </si>
  <si>
    <t>ISLA DEL COCO</t>
  </si>
  <si>
    <t>COBANO</t>
  </si>
  <si>
    <t>CHACARITA</t>
  </si>
  <si>
    <t>CHIRA</t>
  </si>
  <si>
    <t>ACAPULCO</t>
  </si>
  <si>
    <t>EL ROBLE</t>
  </si>
  <si>
    <t>ARANCIBIA</t>
  </si>
  <si>
    <t>ESPARZA</t>
  </si>
  <si>
    <t>ESPIRITU SANTO</t>
  </si>
  <si>
    <t>SAN JUAN GRANDE</t>
  </si>
  <si>
    <t>MACACONA</t>
  </si>
  <si>
    <t>CALDERA</t>
  </si>
  <si>
    <t>VOLCAN</t>
  </si>
  <si>
    <t>POTRERO GRANDE</t>
  </si>
  <si>
    <t>BORUCA</t>
  </si>
  <si>
    <t>PILAS</t>
  </si>
  <si>
    <t>COLINAS</t>
  </si>
  <si>
    <t>CHANGUENA</t>
  </si>
  <si>
    <t>BIOLLEY</t>
  </si>
  <si>
    <t>BRUNKA</t>
  </si>
  <si>
    <t>MONTES DE ORO</t>
  </si>
  <si>
    <t>MIRAMAR</t>
  </si>
  <si>
    <t>UNION</t>
  </si>
  <si>
    <t>OSA</t>
  </si>
  <si>
    <t>PUERTO CORTES</t>
  </si>
  <si>
    <t>PALMAR</t>
  </si>
  <si>
    <t>SIERPE</t>
  </si>
  <si>
    <t>BAHIA BALLENA</t>
  </si>
  <si>
    <t>PIEDRAS BLANCAS</t>
  </si>
  <si>
    <t>BAHIA DRAKE</t>
  </si>
  <si>
    <t>AGUIRRE</t>
  </si>
  <si>
    <t>QUEPOS</t>
  </si>
  <si>
    <t>SAVEGRE</t>
  </si>
  <si>
    <t>NARANJITO</t>
  </si>
  <si>
    <t>GOLFITO</t>
  </si>
  <si>
    <t>PUERTO JIMENEZ</t>
  </si>
  <si>
    <t>GUAYCARA</t>
  </si>
  <si>
    <t>PAVON</t>
  </si>
  <si>
    <t>COTO BRUS</t>
  </si>
  <si>
    <t>SAN VITO</t>
  </si>
  <si>
    <t>SABALITO</t>
  </si>
  <si>
    <t>AGUA BUENA</t>
  </si>
  <si>
    <t>LIMONCITO</t>
  </si>
  <si>
    <t>PITTIER</t>
  </si>
  <si>
    <t>GUTIERREZ BRAUN</t>
  </si>
  <si>
    <t>PARRITA</t>
  </si>
  <si>
    <t>CORREDORES</t>
  </si>
  <si>
    <t>CORREDOR</t>
  </si>
  <si>
    <t>LA CUESTA</t>
  </si>
  <si>
    <t>CANOAS</t>
  </si>
  <si>
    <t>LAUREL</t>
  </si>
  <si>
    <t>GARABITO</t>
  </si>
  <si>
    <t>JACO</t>
  </si>
  <si>
    <t>TARCOLES</t>
  </si>
  <si>
    <t>LIMON</t>
  </si>
  <si>
    <t>HUETAR CARIBE</t>
  </si>
  <si>
    <t>VALLE LA ESTRELLA</t>
  </si>
  <si>
    <t>RIO BLANCO</t>
  </si>
  <si>
    <t>MATAMA</t>
  </si>
  <si>
    <t>POCOCI</t>
  </si>
  <si>
    <t>GUAPILES</t>
  </si>
  <si>
    <t>RITA</t>
  </si>
  <si>
    <t>ROXANA</t>
  </si>
  <si>
    <t>CARIARI</t>
  </si>
  <si>
    <t>LA COLONIA</t>
  </si>
  <si>
    <t>SIQUIRRES</t>
  </si>
  <si>
    <t>PACUARITO</t>
  </si>
  <si>
    <t>FLORIDA</t>
  </si>
  <si>
    <t>GERMANIA</t>
  </si>
  <si>
    <t>CAIRO</t>
  </si>
  <si>
    <t>ALEGRIA</t>
  </si>
  <si>
    <t>REVENTAZÓN</t>
  </si>
  <si>
    <t>TALAMANCA</t>
  </si>
  <si>
    <t>BRATSI</t>
  </si>
  <si>
    <t>SIXAOLA</t>
  </si>
  <si>
    <t>CAHUITA</t>
  </si>
  <si>
    <t>TELIRE</t>
  </si>
  <si>
    <t>MATINA</t>
  </si>
  <si>
    <t>BATAN</t>
  </si>
  <si>
    <t>CARRANDI</t>
  </si>
  <si>
    <t>GUACIMO</t>
  </si>
  <si>
    <t>POCORA</t>
  </si>
  <si>
    <t>RIO JIMENEZ</t>
  </si>
  <si>
    <t>DUACARI</t>
  </si>
  <si>
    <t>Key</t>
  </si>
  <si>
    <t>REGIÓN</t>
  </si>
  <si>
    <t>COD</t>
  </si>
  <si>
    <t>KEY</t>
  </si>
  <si>
    <t>BR</t>
  </si>
  <si>
    <t>CR</t>
  </si>
  <si>
    <t>CH</t>
  </si>
  <si>
    <t>HC</t>
  </si>
  <si>
    <t>HN</t>
  </si>
  <si>
    <t>PC</t>
  </si>
  <si>
    <t>Provincia</t>
  </si>
  <si>
    <t>PROV</t>
  </si>
  <si>
    <t>PROV_BR</t>
  </si>
  <si>
    <t>PROV_CR</t>
  </si>
  <si>
    <t>PROV_CH</t>
  </si>
  <si>
    <t>PROV_HC</t>
  </si>
  <si>
    <t>PROV_HN</t>
  </si>
  <si>
    <t>PROV_PC</t>
  </si>
  <si>
    <t>ALA</t>
  </si>
  <si>
    <t>CAR</t>
  </si>
  <si>
    <t>GUA</t>
  </si>
  <si>
    <t>HER</t>
  </si>
  <si>
    <t>LIM</t>
  </si>
  <si>
    <t>PUN</t>
  </si>
  <si>
    <t>SJO</t>
  </si>
  <si>
    <t>KEY_1</t>
  </si>
  <si>
    <t>CR_ALA</t>
  </si>
  <si>
    <t>CR_CAR</t>
  </si>
  <si>
    <t>CR_SJO</t>
  </si>
  <si>
    <t>CR_HER</t>
  </si>
  <si>
    <t>HC_LIM</t>
  </si>
  <si>
    <t>HN_ALA</t>
  </si>
  <si>
    <t>PC_PUN</t>
  </si>
  <si>
    <t>BR_PUN</t>
  </si>
  <si>
    <t>BR_SJO</t>
  </si>
  <si>
    <t>CH_GUA</t>
  </si>
  <si>
    <t>HN_HER</t>
  </si>
  <si>
    <t>PC_ALA</t>
  </si>
  <si>
    <t>KEY_DIST</t>
  </si>
  <si>
    <t>T_PROVINCIAS</t>
  </si>
  <si>
    <t>T_REGIONES</t>
  </si>
  <si>
    <t>KEY_L_DIST</t>
  </si>
  <si>
    <t>Lista Prov-Reg-Cant-Dist</t>
  </si>
  <si>
    <t>KEY_REG_PROV</t>
  </si>
  <si>
    <t>KEY_REG_PROV_CANT</t>
  </si>
  <si>
    <t>BR_PUN_BUENOS AIRES</t>
  </si>
  <si>
    <t>BR_PUN_CORREDORES</t>
  </si>
  <si>
    <t>BR_PUN_COTO BRUS</t>
  </si>
  <si>
    <t>BR_PUN_GOLFITO</t>
  </si>
  <si>
    <t>BR_PUN_OSA</t>
  </si>
  <si>
    <t>BR_SJO_PEREZ ZELEDON</t>
  </si>
  <si>
    <t>CR_ALA_ALAJUELA</t>
  </si>
  <si>
    <t>CR_ALA_ATENAS</t>
  </si>
  <si>
    <t>CR_ALA_GRECIA</t>
  </si>
  <si>
    <t>CR_ALA_NARANJO</t>
  </si>
  <si>
    <t>CR_ALA_PALMARES</t>
  </si>
  <si>
    <t>CR_ALA_POAS</t>
  </si>
  <si>
    <t>CR_ALA_SAN RAMON</t>
  </si>
  <si>
    <t>CR_ALA_SARCHI</t>
  </si>
  <si>
    <t>CR_ALA_ZARCERO</t>
  </si>
  <si>
    <t>CR_CAR_ALVARADO</t>
  </si>
  <si>
    <t>CR_CAR_CARTAGO</t>
  </si>
  <si>
    <t>CR_CAR_EL GUARCO</t>
  </si>
  <si>
    <t>CR_CAR_JIMENEZ</t>
  </si>
  <si>
    <t>CR_CAR_LA UNION</t>
  </si>
  <si>
    <t>CR_CAR_OREAMUNO</t>
  </si>
  <si>
    <t>CR_CAR_PARAISO</t>
  </si>
  <si>
    <t>CR_CAR_TURRIALBA</t>
  </si>
  <si>
    <t>CR_HER_BARVA</t>
  </si>
  <si>
    <t>CR_HER_BELEN</t>
  </si>
  <si>
    <t>CR_HER_FLORES</t>
  </si>
  <si>
    <t>CR_HER_HEREDIA</t>
  </si>
  <si>
    <t>CR_HER_SAN ISIDRO</t>
  </si>
  <si>
    <t>CR_HER_SAN PABLO</t>
  </si>
  <si>
    <t>CR_HER_SAN RAFAEL</t>
  </si>
  <si>
    <t>CR_HER_SANTA BARBARA</t>
  </si>
  <si>
    <t>CR_HER_SANTO DOMINGO</t>
  </si>
  <si>
    <t>CR_SJO_ACOSTA</t>
  </si>
  <si>
    <t>CR_SJO_ALAJUELITA</t>
  </si>
  <si>
    <t>CR_SJO_ASERRI</t>
  </si>
  <si>
    <t>CR_SJO_CURRIDABAT</t>
  </si>
  <si>
    <t>CR_SJO_DESAMPARADOS</t>
  </si>
  <si>
    <t>CR_SJO_DOTA</t>
  </si>
  <si>
    <t>CR_SJO_ESCAZU</t>
  </si>
  <si>
    <t>CR_SJO_GOICOECHEA</t>
  </si>
  <si>
    <t>CR_SJO_LEON CORTES</t>
  </si>
  <si>
    <t>CR_SJO_MONTES DE OCA</t>
  </si>
  <si>
    <t>CR_SJO_MORA</t>
  </si>
  <si>
    <t>CR_SJO_MORAVIA</t>
  </si>
  <si>
    <t>CR_SJO_PURISCAL</t>
  </si>
  <si>
    <t>CR_SJO_SAN JOSE</t>
  </si>
  <si>
    <t>CR_SJO_SANTA ANA</t>
  </si>
  <si>
    <t>CR_SJO_TARRAZU</t>
  </si>
  <si>
    <t>CR_SJO_TIBAS</t>
  </si>
  <si>
    <t>CR_SJO_TURRUBARES</t>
  </si>
  <si>
    <t>CR_SJO_VAZQUEZ DE CORONADO</t>
  </si>
  <si>
    <t>CH_GUA_ABANGARES</t>
  </si>
  <si>
    <t>CH_GUA_BAGACES</t>
  </si>
  <si>
    <t>CH_GUA_CAÑAS</t>
  </si>
  <si>
    <t>CH_GUA_CARRILLO</t>
  </si>
  <si>
    <t>CH_GUA_HOJANCHA</t>
  </si>
  <si>
    <t>CH_GUA_LA CRUZ</t>
  </si>
  <si>
    <t>CH_GUA_LIBERIA</t>
  </si>
  <si>
    <t>CH_GUA_NANDAYURE</t>
  </si>
  <si>
    <t>CH_GUA_NICOYA</t>
  </si>
  <si>
    <t>CH_GUA_SANTA CRUZ</t>
  </si>
  <si>
    <t>CH_GUA_TILARAN</t>
  </si>
  <si>
    <t>HC_LIM_GUACIMO</t>
  </si>
  <si>
    <t>HC_LIM_LIMON</t>
  </si>
  <si>
    <t>HC_LIM_MATINA</t>
  </si>
  <si>
    <t>HC_LIM_POCOCI</t>
  </si>
  <si>
    <t>HC_LIM_SIQUIRRES</t>
  </si>
  <si>
    <t>HC_LIM_TALAMANCA</t>
  </si>
  <si>
    <t>HN_ALA_ALAJUELA</t>
  </si>
  <si>
    <t>HN_ALA_GUATUSO</t>
  </si>
  <si>
    <t>HN_ALA_LOS CHILES</t>
  </si>
  <si>
    <t>HN_ALA_RIO CUARTO</t>
  </si>
  <si>
    <t>HN_ALA_SAN CARLOS</t>
  </si>
  <si>
    <t>HN_ALA_SAN RAMON</t>
  </si>
  <si>
    <t>HN_ALA_UPALA</t>
  </si>
  <si>
    <t>HN_HER_SARAPIQUI</t>
  </si>
  <si>
    <t>PC_ALA_OROTINA</t>
  </si>
  <si>
    <t>PC_ALA_SAN MATEO</t>
  </si>
  <si>
    <t>PC_PUN_AGUIRRE</t>
  </si>
  <si>
    <t>PC_PUN_ESPARZA</t>
  </si>
  <si>
    <t>PC_PUN_GARABITO</t>
  </si>
  <si>
    <t>PC_PUN_MONTES DE ORO</t>
  </si>
  <si>
    <t>PC_PUN_PARRITA</t>
  </si>
  <si>
    <t>PC_PUN_PUNTARENAS</t>
  </si>
  <si>
    <t>BR_PUN_603</t>
  </si>
  <si>
    <t>BR_PUN_610</t>
  </si>
  <si>
    <t>BR_PUN_608</t>
  </si>
  <si>
    <t>BR_PUN_607</t>
  </si>
  <si>
    <t>BR_PUN_605</t>
  </si>
  <si>
    <t>BR_SJO_119</t>
  </si>
  <si>
    <t>CR_ALA_201</t>
  </si>
  <si>
    <t>CR_ALA_205</t>
  </si>
  <si>
    <t>CR_ALA_203</t>
  </si>
  <si>
    <t>CR_ALA_206</t>
  </si>
  <si>
    <t>CR_ALA_207</t>
  </si>
  <si>
    <t>CR_ALA_208</t>
  </si>
  <si>
    <t>CR_ALA_202</t>
  </si>
  <si>
    <t>CR_ALA_212</t>
  </si>
  <si>
    <t>CR_ALA_211</t>
  </si>
  <si>
    <t>CR_CAR_306</t>
  </si>
  <si>
    <t>CR_CAR_301</t>
  </si>
  <si>
    <t>CR_CAR_308</t>
  </si>
  <si>
    <t>CR_CAR_304</t>
  </si>
  <si>
    <t>CR_CAR_303</t>
  </si>
  <si>
    <t>CR_CAR_307</t>
  </si>
  <si>
    <t>CR_CAR_302</t>
  </si>
  <si>
    <t>CR_CAR_305</t>
  </si>
  <si>
    <t>CR_HER_402</t>
  </si>
  <si>
    <t>CR_HER_407</t>
  </si>
  <si>
    <t>CR_HER_408</t>
  </si>
  <si>
    <t>CR_HER_401</t>
  </si>
  <si>
    <t>CR_HER_406</t>
  </si>
  <si>
    <t>CR_HER_409</t>
  </si>
  <si>
    <t>CR_HER_405</t>
  </si>
  <si>
    <t>CR_HER_404</t>
  </si>
  <si>
    <t>CR_HER_403</t>
  </si>
  <si>
    <t>CR_SJO_112</t>
  </si>
  <si>
    <t>CR_SJO_110</t>
  </si>
  <si>
    <t>CR_SJO_106</t>
  </si>
  <si>
    <t>CR_SJO_118</t>
  </si>
  <si>
    <t>CR_SJO_103</t>
  </si>
  <si>
    <t>CR_SJO_117</t>
  </si>
  <si>
    <t>CR_SJO_102</t>
  </si>
  <si>
    <t>CR_SJO_108</t>
  </si>
  <si>
    <t>CR_SJO_120</t>
  </si>
  <si>
    <t>CR_SJO_115</t>
  </si>
  <si>
    <t>CR_SJO_107</t>
  </si>
  <si>
    <t>CR_SJO_114</t>
  </si>
  <si>
    <t>CR_SJO_104</t>
  </si>
  <si>
    <t>CR_SJO_101</t>
  </si>
  <si>
    <t>CR_SJO_109</t>
  </si>
  <si>
    <t>CR_SJO_105</t>
  </si>
  <si>
    <t>CR_SJO_113</t>
  </si>
  <si>
    <t>CR_SJO_116</t>
  </si>
  <si>
    <t>CR_SJO_111</t>
  </si>
  <si>
    <t>CH_GUA_507</t>
  </si>
  <si>
    <t>CH_GUA_504</t>
  </si>
  <si>
    <t>CH_GUA_506</t>
  </si>
  <si>
    <t>CH_GUA_505</t>
  </si>
  <si>
    <t>CH_GUA_511</t>
  </si>
  <si>
    <t>CH_GUA_510</t>
  </si>
  <si>
    <t>CH_GUA_501</t>
  </si>
  <si>
    <t>CH_GUA_509</t>
  </si>
  <si>
    <t>CH_GUA_502</t>
  </si>
  <si>
    <t>CH_GUA_503</t>
  </si>
  <si>
    <t>CH_GUA_508</t>
  </si>
  <si>
    <t>HC_LIM_706</t>
  </si>
  <si>
    <t>HC_LIM_701</t>
  </si>
  <si>
    <t>HC_LIM_705</t>
  </si>
  <si>
    <t>HC_LIM_702</t>
  </si>
  <si>
    <t>HC_LIM_703</t>
  </si>
  <si>
    <t>HC_LIM_704</t>
  </si>
  <si>
    <t>HN_ALA_201</t>
  </si>
  <si>
    <t>HN_ALA_215</t>
  </si>
  <si>
    <t>HN_ALA_214</t>
  </si>
  <si>
    <t>HN_ALA_216</t>
  </si>
  <si>
    <t>HN_ALA_210</t>
  </si>
  <si>
    <t>HN_ALA_202</t>
  </si>
  <si>
    <t>HN_ALA_213</t>
  </si>
  <si>
    <t>HN_HER_410</t>
  </si>
  <si>
    <t>PC_ALA_209</t>
  </si>
  <si>
    <t>PC_ALA_204</t>
  </si>
  <si>
    <t>PC_PUN_606</t>
  </si>
  <si>
    <t>PC_PUN_602</t>
  </si>
  <si>
    <t>PC_PUN_611</t>
  </si>
  <si>
    <t>PC_PUN_604</t>
  </si>
  <si>
    <t>PC_PUN_609</t>
  </si>
  <si>
    <t>PC_PUN_601</t>
  </si>
  <si>
    <t>KEY Prov-Reg-Cant-Dist</t>
  </si>
  <si>
    <t>DIST_BR_PUN_603</t>
  </si>
  <si>
    <t>DIST_BR_PUN_610</t>
  </si>
  <si>
    <t>DIST_BR_PUN_608</t>
  </si>
  <si>
    <t>DIST_BR_PUN_607</t>
  </si>
  <si>
    <t>DIST_BR_PUN_605</t>
  </si>
  <si>
    <t>DIST_BR_SJO_119</t>
  </si>
  <si>
    <t>DIST_CR_ALA_201</t>
  </si>
  <si>
    <t>DIST_CR_ALA_205</t>
  </si>
  <si>
    <t>DIST_CR_ALA_203</t>
  </si>
  <si>
    <t>DIST_CR_ALA_206</t>
  </si>
  <si>
    <t>DIST_CR_ALA_207</t>
  </si>
  <si>
    <t>DIST_CR_ALA_208</t>
  </si>
  <si>
    <t>DIST_CR_ALA_202</t>
  </si>
  <si>
    <t>DIST_CR_ALA_212</t>
  </si>
  <si>
    <t>DIST_CR_ALA_211</t>
  </si>
  <si>
    <t>DIST_CR_CAR_306</t>
  </si>
  <si>
    <t>DIST_CR_CAR_301</t>
  </si>
  <si>
    <t>DIST_CR_CAR_308</t>
  </si>
  <si>
    <t>DIST_CR_CAR_304</t>
  </si>
  <si>
    <t>DIST_CR_CAR_303</t>
  </si>
  <si>
    <t>DIST_CR_CAR_307</t>
  </si>
  <si>
    <t>DIST_CR_CAR_302</t>
  </si>
  <si>
    <t>DIST_CR_CAR_305</t>
  </si>
  <si>
    <t>DIST_CR_HER_402</t>
  </si>
  <si>
    <t>DIST_CR_HER_407</t>
  </si>
  <si>
    <t>DIST_CR_HER_408</t>
  </si>
  <si>
    <t>DIST_CR_HER_401</t>
  </si>
  <si>
    <t>DIST_CR_HER_406</t>
  </si>
  <si>
    <t>DIST_CR_HER_409</t>
  </si>
  <si>
    <t>DIST_CR_HER_405</t>
  </si>
  <si>
    <t>DIST_CR_HER_404</t>
  </si>
  <si>
    <t>DIST_CR_HER_403</t>
  </si>
  <si>
    <t>DIST_CR_SJO_112</t>
  </si>
  <si>
    <t>DIST_CR_SJO_110</t>
  </si>
  <si>
    <t>DIST_CR_SJO_106</t>
  </si>
  <si>
    <t>DIST_CR_SJO_118</t>
  </si>
  <si>
    <t>DIST_CR_SJO_103</t>
  </si>
  <si>
    <t>DIST_CR_SJO_117</t>
  </si>
  <si>
    <t>DIST_CR_SJO_102</t>
  </si>
  <si>
    <t>DIST_CR_SJO_108</t>
  </si>
  <si>
    <t>DIST_CR_SJO_120</t>
  </si>
  <si>
    <t>DIST_CR_SJO_115</t>
  </si>
  <si>
    <t>DIST_CR_SJO_107</t>
  </si>
  <si>
    <t>DIST_CR_SJO_114</t>
  </si>
  <si>
    <t>DIST_CR_SJO_104</t>
  </si>
  <si>
    <t>DIST_CR_SJO_101</t>
  </si>
  <si>
    <t>DIST_CR_SJO_109</t>
  </si>
  <si>
    <t>DIST_CR_SJO_105</t>
  </si>
  <si>
    <t>DIST_CR_SJO_113</t>
  </si>
  <si>
    <t>DIST_CR_SJO_116</t>
  </si>
  <si>
    <t>DIST_CR_SJO_111</t>
  </si>
  <si>
    <t>DIST_CH_GUA_507</t>
  </si>
  <si>
    <t>DIST_CH_GUA_504</t>
  </si>
  <si>
    <t>DIST_CH_GUA_506</t>
  </si>
  <si>
    <t>DIST_CH_GUA_505</t>
  </si>
  <si>
    <t>DIST_CH_GUA_511</t>
  </si>
  <si>
    <t>DIST_CH_GUA_510</t>
  </si>
  <si>
    <t>DIST_CH_GUA_501</t>
  </si>
  <si>
    <t>DIST_CH_GUA_509</t>
  </si>
  <si>
    <t>DIST_CH_GUA_502</t>
  </si>
  <si>
    <t>DIST_CH_GUA_503</t>
  </si>
  <si>
    <t>DIST_CH_GUA_508</t>
  </si>
  <si>
    <t>DIST_HC_LIM_706</t>
  </si>
  <si>
    <t>DIST_HC_LIM_701</t>
  </si>
  <si>
    <t>DIST_HC_LIM_705</t>
  </si>
  <si>
    <t>DIST_HC_LIM_702</t>
  </si>
  <si>
    <t>DIST_HC_LIM_703</t>
  </si>
  <si>
    <t>DIST_HC_LIM_704</t>
  </si>
  <si>
    <t>DIST_HN_ALA_201</t>
  </si>
  <si>
    <t>DIST_HN_ALA_215</t>
  </si>
  <si>
    <t>DIST_HN_ALA_214</t>
  </si>
  <si>
    <t>DIST_HN_ALA_216</t>
  </si>
  <si>
    <t>DIST_HN_ALA_210</t>
  </si>
  <si>
    <t>DIST_HN_ALA_202</t>
  </si>
  <si>
    <t>DIST_HN_ALA_213</t>
  </si>
  <si>
    <t>DIST_HN_HER_410</t>
  </si>
  <si>
    <t>DIST_PC_ALA_209</t>
  </si>
  <si>
    <t>DIST_PC_ALA_204</t>
  </si>
  <si>
    <t>DIST_PC_PUN_606</t>
  </si>
  <si>
    <t>DIST_PC_PUN_602</t>
  </si>
  <si>
    <t>DIST_PC_PUN_611</t>
  </si>
  <si>
    <t>DIST_PC_PUN_604</t>
  </si>
  <si>
    <t>DIST_PC_PUN_609</t>
  </si>
  <si>
    <t>DIST_PC_PUN_601</t>
  </si>
  <si>
    <t>2. Polo I+D+I de Cartago</t>
  </si>
  <si>
    <t>3. Polo Golfo de Nicoya</t>
  </si>
  <si>
    <t>4. Polo Cañas-Tilarán-Upala</t>
  </si>
  <si>
    <t>5. Polo I+D+I ER Liberia</t>
  </si>
  <si>
    <t>6. Polo Nicoya-Costa Pacífico</t>
  </si>
  <si>
    <t>7. Polo Cuadrante Quesada-San Carlos</t>
  </si>
  <si>
    <t>8. Polo Agrícola-Logístico de Guápiles</t>
  </si>
  <si>
    <t>9. Polo Portuario del Caribe Limón-Cahuita</t>
  </si>
  <si>
    <t>10. Polo Quepos-Parrita-Uvita</t>
  </si>
  <si>
    <t>11. Polo San Isidro-Buenos Aires</t>
  </si>
  <si>
    <t>12. Polo Golfito-Golfo Dulce</t>
  </si>
  <si>
    <t>POLO DE DESARROLLO</t>
  </si>
  <si>
    <t>CONDICIONES HABILITANTES CLAVES</t>
  </si>
  <si>
    <t>Condición Habilitante</t>
  </si>
  <si>
    <t>T_POLOS</t>
  </si>
  <si>
    <t>T_CONDICIONES</t>
  </si>
  <si>
    <t>DE</t>
  </si>
  <si>
    <t>IS</t>
  </si>
  <si>
    <t>CN</t>
  </si>
  <si>
    <t>IC</t>
  </si>
  <si>
    <t>COD_POLO</t>
  </si>
  <si>
    <t>COD_CONDICION</t>
  </si>
  <si>
    <t>CHI</t>
  </si>
  <si>
    <t>Desarrollo Económico</t>
  </si>
  <si>
    <t>Inclusion Social</t>
  </si>
  <si>
    <t>COND</t>
  </si>
  <si>
    <t>Cat</t>
  </si>
  <si>
    <t>Intervención</t>
  </si>
  <si>
    <t>Lista Intervenciones</t>
  </si>
  <si>
    <t xml:space="preserve">Estructurar programa de trazabilidad del capital natural en agricultura, silvicultura, y acuicultura </t>
  </si>
  <si>
    <t xml:space="preserve">Implementar centros de consolidación intermedios entre la Costa Pacífica y la Costa Atlántica </t>
  </si>
  <si>
    <t>Incrementar la calidad de la electricidad para buena tensión en distritos como El Tejar, Oriental, y Occidental 4</t>
  </si>
  <si>
    <t xml:space="preserve">Aumentar la penetración y velocidad de banda ancha en Paquera, Pitahaya y Caldera </t>
  </si>
  <si>
    <t xml:space="preserve">Reducir los costos de la energía para la industria de las firmas en Orotina y Puntarenas </t>
  </si>
  <si>
    <t xml:space="preserve">Implementar plataformas logística aprovechándose de la proximidad con Liberia y frontera con Nicaragua </t>
  </si>
  <si>
    <t xml:space="preserve">Programas de entrenamiento de mujeres Bagaces y Upala con enfoque en soporte a la agricultura y logística </t>
  </si>
  <si>
    <t xml:space="preserve">Potenciar la energia renovable asociada al desarrollo de I+D+I </t>
  </si>
  <si>
    <t xml:space="preserve">Incrementar la calidad de la electricidad para buena tensión en Upala </t>
  </si>
  <si>
    <t xml:space="preserve">Aumentar la penetración y velocidad de banda ancha en Bijagua, Canalete y Upala </t>
  </si>
  <si>
    <t xml:space="preserve">Incrementar la calidad de la electricidad para buena tensión Liberia, Filadelfia y Sardinal </t>
  </si>
  <si>
    <t xml:space="preserve">Aumentar la penetración y velocidad de banda ancha en Tempate, Curubandé y Nacascolo </t>
  </si>
  <si>
    <t xml:space="preserve">Establecer anclas o centros de valor agregado fuera de la GAM para la innovación agrícola y biotecnología </t>
  </si>
  <si>
    <t xml:space="preserve">Implementar "puerto seco" de consolidación hacia Los Chiles capitalizando en las sinergias del sector productivo </t>
  </si>
  <si>
    <t xml:space="preserve">Proveer movilidad vertical disminuyendo la pobreza en Florencia, Aguas Zarcas, y Cutris </t>
  </si>
  <si>
    <t xml:space="preserve">Implementar logística multimodal (vial y ferrocarril) potenciando el desarrollo en Huetar Norte y Caribe </t>
  </si>
  <si>
    <t xml:space="preserve">Estructurar ecosistema de apoyo a la industria alimenticia para atracción de firmas y centros de investigación </t>
  </si>
  <si>
    <t xml:space="preserve">Implementar alianzas Triple Hélice para generar un centro de referencia en logística y producción alimentaria </t>
  </si>
  <si>
    <t xml:space="preserve">Aumentar la penetración y velocidad de banda ancha en Jiménez, La Colonia, y Roxana </t>
  </si>
  <si>
    <t xml:space="preserve">Proveer puestos de descarga y muelles para el desarrollo de la economía azul y del turismo </t>
  </si>
  <si>
    <t xml:space="preserve">Implementar alianzas Triple Hélice en biotecnología azul, investigación marina, y su relación con agricultura </t>
  </si>
  <si>
    <t xml:space="preserve">Aumentar el nivel y cobertura de educación en TICs en Sixaola, Bratsi y Matina </t>
  </si>
  <si>
    <t xml:space="preserve">Incrementar la calidad de la electricidad en Limón </t>
  </si>
  <si>
    <t xml:space="preserve">Aumentar la penetración y velocidad de banda ancha en Limón, Cahuita y Matina </t>
  </si>
  <si>
    <t xml:space="preserve">Posicionar a Quepos como el principal enlace de Escaleras Náuticas en el Pacífico conectando a Puntarenas y Golfito </t>
  </si>
  <si>
    <t xml:space="preserve">Habilitar logística multimodal equipada para el sector agrícola, forestal, y de biotecnología </t>
  </si>
  <si>
    <t xml:space="preserve">Aumentar la penetración y velocidad de banda ancha en San Isidro de El General y Buenos Aires </t>
  </si>
  <si>
    <t xml:space="preserve">Potenciar iniciativas en TIC (ciberseguridad), agregación de valor a la agricultura, economía azul, y agricultura </t>
  </si>
  <si>
    <t>Mejorar la red vial por medio de corredores y la red cantonal entre San Isidro de El General en el valle central (Mt) (Mt)</t>
  </si>
  <si>
    <t># Int</t>
  </si>
  <si>
    <t>Región/Cantón</t>
  </si>
  <si>
    <t>PD</t>
  </si>
  <si>
    <t>CONDICIÓN</t>
  </si>
  <si>
    <t>PD6</t>
  </si>
  <si>
    <t>Polo de Desarrollo EETID</t>
  </si>
  <si>
    <t>Lista Prov-Reg</t>
  </si>
  <si>
    <t>Lista Prov-Reg-Cant</t>
  </si>
  <si>
    <t>T_GAM_OTROS</t>
  </si>
  <si>
    <t>Lugar</t>
  </si>
  <si>
    <t xml:space="preserve">SECTOR </t>
  </si>
  <si>
    <t>RIESGOS</t>
  </si>
  <si>
    <t>Riesgo 1</t>
  </si>
  <si>
    <t>Riesgo 2</t>
  </si>
  <si>
    <t>Riesgo 3</t>
  </si>
  <si>
    <t>Riesgo 4</t>
  </si>
  <si>
    <t>Riesgo 5</t>
  </si>
  <si>
    <t>Observaciones</t>
  </si>
  <si>
    <t>Polo</t>
  </si>
  <si>
    <t>Puntarenas</t>
  </si>
  <si>
    <t>Corredores</t>
  </si>
  <si>
    <t>Golfito-Golfo Dulce</t>
  </si>
  <si>
    <t>Golfito</t>
  </si>
  <si>
    <t>PUERTO JIMÉNEZ</t>
  </si>
  <si>
    <t>Coto Brus</t>
  </si>
  <si>
    <t>AGUABUENA</t>
  </si>
  <si>
    <t>Osa</t>
  </si>
  <si>
    <t>BAHÍA DRAKE</t>
  </si>
  <si>
    <t>GUAYCARÁ</t>
  </si>
  <si>
    <t>PAVÓN</t>
  </si>
  <si>
    <t>San José</t>
  </si>
  <si>
    <t>Pérez Zeledón</t>
  </si>
  <si>
    <t>EL GENERAL</t>
  </si>
  <si>
    <t>Quepos</t>
  </si>
  <si>
    <t>Pacifico Central</t>
  </si>
  <si>
    <t>Quepos-Parrita-Uvita</t>
  </si>
  <si>
    <t>Parrita</t>
  </si>
  <si>
    <t>BAHÍA BALLENA</t>
  </si>
  <si>
    <t>Limón</t>
  </si>
  <si>
    <t>Talamanca</t>
  </si>
  <si>
    <t>Caribe-Limón-Cahuita</t>
  </si>
  <si>
    <t>VALLE DE LA ESTRELLA</t>
  </si>
  <si>
    <t>RÍO BLANCO</t>
  </si>
  <si>
    <t>LIMÓN</t>
  </si>
  <si>
    <t>Matina</t>
  </si>
  <si>
    <t>BATÁN</t>
  </si>
  <si>
    <t>Buenos Aires</t>
  </si>
  <si>
    <t>VOLCÁN</t>
  </si>
  <si>
    <t>CAJÓN</t>
  </si>
  <si>
    <t>Guanacaste</t>
  </si>
  <si>
    <t>Nandayure</t>
  </si>
  <si>
    <t>Nicoya</t>
  </si>
  <si>
    <t>SÁMARA</t>
  </si>
  <si>
    <t>Hojancha</t>
  </si>
  <si>
    <t>BELÉN DE NOSARITA</t>
  </si>
  <si>
    <t>Santa Cruz</t>
  </si>
  <si>
    <t>MANSIÓN</t>
  </si>
  <si>
    <t>DIRIÁ</t>
  </si>
  <si>
    <t>Liberia</t>
  </si>
  <si>
    <t>Carrillo</t>
  </si>
  <si>
    <t>BELÉN</t>
  </si>
  <si>
    <t>Bagaces</t>
  </si>
  <si>
    <t>CURUBANDÉ</t>
  </si>
  <si>
    <t>Pococí</t>
  </si>
  <si>
    <t>Guápiles</t>
  </si>
  <si>
    <t>GUÁPILES</t>
  </si>
  <si>
    <t>Heredia</t>
  </si>
  <si>
    <t>Sarapiquí</t>
  </si>
  <si>
    <t>LAS HORQUETAS</t>
  </si>
  <si>
    <t>LA VIRGEN</t>
  </si>
  <si>
    <t>Siquirres</t>
  </si>
  <si>
    <t>LA ALEGRÍA</t>
  </si>
  <si>
    <t>Guácimo</t>
  </si>
  <si>
    <t>EL CAIRO</t>
  </si>
  <si>
    <t>JIMÉNEZ</t>
  </si>
  <si>
    <t>GUÁCIMO</t>
  </si>
  <si>
    <t>RÍO JIMÉNEZ</t>
  </si>
  <si>
    <t>DUACARÍ</t>
  </si>
  <si>
    <t>Cañas</t>
  </si>
  <si>
    <t>Cañas-Tilarán-Upala</t>
  </si>
  <si>
    <t>Tilarán</t>
  </si>
  <si>
    <t>RÍO NARANJO</t>
  </si>
  <si>
    <t>LA FORTUNA</t>
  </si>
  <si>
    <t>Alajuela</t>
  </si>
  <si>
    <t>Upala</t>
  </si>
  <si>
    <t>San Carlos</t>
  </si>
  <si>
    <t>Quesada-San Carlos</t>
  </si>
  <si>
    <t>LA TIGRA</t>
  </si>
  <si>
    <t>San Ramón</t>
  </si>
  <si>
    <t>LA PALMERA</t>
  </si>
  <si>
    <t>Central</t>
  </si>
  <si>
    <t>Río Cuarto</t>
  </si>
  <si>
    <t>RÍO CUARTO</t>
  </si>
  <si>
    <t>Cartago</t>
  </si>
  <si>
    <t>Paraíso</t>
  </si>
  <si>
    <t>El Guarco</t>
  </si>
  <si>
    <t>EL TEJAR</t>
  </si>
  <si>
    <t>AGUACALIENTE O SAN FRANCISCO</t>
  </si>
  <si>
    <t>Jiménez</t>
  </si>
  <si>
    <t>LLANOS DE SANTA LUCÍA</t>
  </si>
  <si>
    <t>CACHÍ</t>
  </si>
  <si>
    <t>PARAÍSO</t>
  </si>
  <si>
    <t>GUADALUPE O ARENILLA</t>
  </si>
  <si>
    <t>Oreamuno</t>
  </si>
  <si>
    <t>Alvarado</t>
  </si>
  <si>
    <t>SAN NICOLÁS</t>
  </si>
  <si>
    <t>Turrialba</t>
  </si>
  <si>
    <t>Vázquez de Coronado</t>
  </si>
  <si>
    <t>Garabito</t>
  </si>
  <si>
    <t>JACÓ</t>
  </si>
  <si>
    <t>Golfo de Nicoya</t>
  </si>
  <si>
    <t>Turrubares</t>
  </si>
  <si>
    <t>TÁRCOLES</t>
  </si>
  <si>
    <t>Orotina</t>
  </si>
  <si>
    <t>EL MASTATE</t>
  </si>
  <si>
    <t>LA CEIBA</t>
  </si>
  <si>
    <t>San Mateo</t>
  </si>
  <si>
    <t>JESÁS MARÍA</t>
  </si>
  <si>
    <t>Esparza</t>
  </si>
  <si>
    <t>ESPÍRITU SANTO</t>
  </si>
  <si>
    <t>Montes de Oro</t>
  </si>
  <si>
    <t>Aserrí</t>
  </si>
  <si>
    <t>Gran Área Metropolitana</t>
  </si>
  <si>
    <t>ASERRÍ</t>
  </si>
  <si>
    <t>Desamparados</t>
  </si>
  <si>
    <t>PATARRÁ</t>
  </si>
  <si>
    <t>Alajuelita</t>
  </si>
  <si>
    <t>La Unión</t>
  </si>
  <si>
    <t>RÍO AZUL</t>
  </si>
  <si>
    <t>Curridabat</t>
  </si>
  <si>
    <t>SAN FRANCISCO DE DOS RÍOS</t>
  </si>
  <si>
    <t>Mora</t>
  </si>
  <si>
    <t>Escazú</t>
  </si>
  <si>
    <t>SAN SEBASTIÁN</t>
  </si>
  <si>
    <t>Santa Ana</t>
  </si>
  <si>
    <t>ESCAZÁ</t>
  </si>
  <si>
    <t>SÁNCHEZ</t>
  </si>
  <si>
    <t>COLÓN</t>
  </si>
  <si>
    <t>EL CARMEN</t>
  </si>
  <si>
    <t>SAN RAMÓN</t>
  </si>
  <si>
    <t>Montes de Oca</t>
  </si>
  <si>
    <t>Goicoechea</t>
  </si>
  <si>
    <t>Tibás</t>
  </si>
  <si>
    <t>LEÓN XIII</t>
  </si>
  <si>
    <t>MATA DE PLÁTANO</t>
  </si>
  <si>
    <t>TURRÁCARES</t>
  </si>
  <si>
    <t>IPÍS</t>
  </si>
  <si>
    <t>Moravia</t>
  </si>
  <si>
    <t>Santo Domingo</t>
  </si>
  <si>
    <t>Atenas</t>
  </si>
  <si>
    <t>Belén</t>
  </si>
  <si>
    <t>SANTO TOMÁS</t>
  </si>
  <si>
    <t>LA ASUNCIÓN</t>
  </si>
  <si>
    <t>LA TRINIDAD</t>
  </si>
  <si>
    <t>San Pablo</t>
  </si>
  <si>
    <t>RINCÓN DE SABANILLA</t>
  </si>
  <si>
    <t>GUÁCIMA</t>
  </si>
  <si>
    <t>Flores</t>
  </si>
  <si>
    <t>SAN JOAQUÍN</t>
  </si>
  <si>
    <t>San Rafael</t>
  </si>
  <si>
    <t>RÍO SEGUNDO</t>
  </si>
  <si>
    <t>PARÁ</t>
  </si>
  <si>
    <t>Barva</t>
  </si>
  <si>
    <t>San Isidro</t>
  </si>
  <si>
    <t>Santa Bárbara</t>
  </si>
  <si>
    <t>Palmares</t>
  </si>
  <si>
    <t>SANTA BÁRBARA</t>
  </si>
  <si>
    <t>Poás</t>
  </si>
  <si>
    <t>Grecia</t>
  </si>
  <si>
    <t>SAN JERÓNIMO</t>
  </si>
  <si>
    <t>LA GRANJA</t>
  </si>
  <si>
    <t>Naranjo</t>
  </si>
  <si>
    <t>EL ROSARIO</t>
  </si>
  <si>
    <t>JESÁS</t>
  </si>
  <si>
    <t>Valverde Vega</t>
  </si>
  <si>
    <t>SARCHÍ SUR</t>
  </si>
  <si>
    <t>ÁNGELES</t>
  </si>
  <si>
    <t>RODRÍGUEZ</t>
  </si>
  <si>
    <t>SARCHÍ NORTE</t>
  </si>
  <si>
    <t>DULCE NOMBRE DE JESÁS</t>
  </si>
  <si>
    <t>CIRRÍ SUR</t>
  </si>
  <si>
    <t>Poas</t>
  </si>
  <si>
    <t>VARABLANCA</t>
  </si>
  <si>
    <t>TRES RÍOS</t>
  </si>
  <si>
    <t xml:space="preserve">Cantón </t>
  </si>
  <si>
    <r>
      <t>Institución Ejecutora</t>
    </r>
    <r>
      <rPr>
        <b/>
        <sz val="10"/>
        <color rgb="FFFF0000"/>
        <rFont val="Arial"/>
        <family val="2"/>
      </rPr>
      <t>***</t>
    </r>
  </si>
  <si>
    <t>Descripción de la intervención pública</t>
  </si>
  <si>
    <t>Intervenciones nuevas</t>
  </si>
  <si>
    <t>VARIAS</t>
  </si>
  <si>
    <t>VAR</t>
  </si>
  <si>
    <t>PROV_VAR</t>
  </si>
  <si>
    <t>PROV_</t>
  </si>
  <si>
    <t>VARIOS</t>
  </si>
  <si>
    <t>BR_VAR</t>
  </si>
  <si>
    <t>CANT_</t>
  </si>
  <si>
    <t>CR_VAR</t>
  </si>
  <si>
    <t>HN_VAR</t>
  </si>
  <si>
    <t>PC_VAR</t>
  </si>
  <si>
    <t>VAR_VAR</t>
  </si>
  <si>
    <t>T_CANTONES</t>
  </si>
  <si>
    <t>DIST_VAR_VAR</t>
  </si>
  <si>
    <t>11. Turismo</t>
  </si>
  <si>
    <r>
      <t>10.</t>
    </r>
    <r>
      <rPr>
        <sz val="10"/>
        <color rgb="FF000000"/>
        <rFont val="Arial"/>
        <family val="2"/>
      </rPr>
      <t xml:space="preserve"> Trabajo, Desarrollo Humano e Inclusión Social</t>
    </r>
  </si>
  <si>
    <r>
      <t>12.</t>
    </r>
    <r>
      <rPr>
        <sz val="10"/>
        <color rgb="FF000000"/>
        <rFont val="Arial"/>
        <family val="2"/>
      </rPr>
      <t xml:space="preserve"> Ordenamiento Territorial y Asentamientos Humanos</t>
    </r>
  </si>
  <si>
    <r>
      <t>13.</t>
    </r>
    <r>
      <rPr>
        <sz val="10"/>
        <color rgb="FF000000"/>
        <rFont val="Arial"/>
        <family val="2"/>
      </rPr>
      <t xml:space="preserve"> Economía, Industria y Comercio</t>
    </r>
  </si>
  <si>
    <r>
      <t>14.</t>
    </r>
    <r>
      <rPr>
        <sz val="10"/>
        <color rgb="FF000000"/>
        <rFont val="Arial"/>
        <family val="2"/>
      </rPr>
      <t xml:space="preserve"> Relaciones Exteriores</t>
    </r>
  </si>
  <si>
    <r>
      <t>01.</t>
    </r>
    <r>
      <rPr>
        <sz val="10"/>
        <color rgb="FF000000"/>
        <rFont val="Arial"/>
        <family val="2"/>
      </rPr>
      <t xml:space="preserve"> Desarrollo Agropecuario, Pesquero y Rural</t>
    </r>
  </si>
  <si>
    <r>
      <t>02.</t>
    </r>
    <r>
      <rPr>
        <sz val="10"/>
        <color rgb="FF000000"/>
        <rFont val="Arial"/>
        <family val="2"/>
      </rPr>
      <t xml:space="preserve"> Ambiente, Energía y Mares</t>
    </r>
  </si>
  <si>
    <r>
      <t xml:space="preserve">03. </t>
    </r>
    <r>
      <rPr>
        <sz val="10"/>
        <color rgb="FF000000"/>
        <rFont val="Arial"/>
        <family val="2"/>
      </rPr>
      <t>Ciencia, Tecnología, Telecomunicaciones y Gobernanza Digital</t>
    </r>
  </si>
  <si>
    <r>
      <t>04.</t>
    </r>
    <r>
      <rPr>
        <sz val="10"/>
        <color rgb="FF000000"/>
        <rFont val="Arial"/>
        <family val="2"/>
      </rPr>
      <t xml:space="preserve"> Comercio Exterior</t>
    </r>
  </si>
  <si>
    <r>
      <t>05.</t>
    </r>
    <r>
      <rPr>
        <sz val="10"/>
        <color rgb="FF000000"/>
        <rFont val="Arial"/>
        <family val="2"/>
      </rPr>
      <t xml:space="preserve"> Educación y Cultura</t>
    </r>
  </si>
  <si>
    <r>
      <t>06.</t>
    </r>
    <r>
      <rPr>
        <sz val="10"/>
        <color rgb="FF000000"/>
        <rFont val="Arial"/>
        <family val="2"/>
      </rPr>
      <t xml:space="preserve"> Seguridad Ciudadana y Justicia</t>
    </r>
  </si>
  <si>
    <r>
      <t>07.</t>
    </r>
    <r>
      <rPr>
        <sz val="10"/>
        <color rgb="FF000000"/>
        <rFont val="Arial"/>
        <family val="2"/>
      </rPr>
      <t xml:space="preserve"> Hacienda Pública, Monetario y Supervisión Financiera</t>
    </r>
  </si>
  <si>
    <r>
      <t>08.</t>
    </r>
    <r>
      <rPr>
        <sz val="10"/>
        <color rgb="FF000000"/>
        <rFont val="Arial"/>
        <family val="2"/>
      </rPr>
      <t xml:space="preserve"> Infraestructura y Transportes</t>
    </r>
  </si>
  <si>
    <r>
      <t>09.</t>
    </r>
    <r>
      <rPr>
        <sz val="10"/>
        <color rgb="FF000000"/>
        <rFont val="Arial"/>
        <family val="2"/>
      </rPr>
      <t xml:space="preserve"> Salud, Nutrición y Deporte</t>
    </r>
  </si>
  <si>
    <t>SEC</t>
  </si>
  <si>
    <t>RG</t>
  </si>
  <si>
    <t>MONTE VERDE</t>
  </si>
  <si>
    <t>01. Riesgo económico</t>
  </si>
  <si>
    <t>02. Riesgo ambiental</t>
  </si>
  <si>
    <t>03. Riesgo geopolítico</t>
  </si>
  <si>
    <t>04. Riesgo sanitario</t>
  </si>
  <si>
    <t>05. Riesgo ante fenómenos naturales</t>
  </si>
  <si>
    <t>06. Riesgo social.</t>
  </si>
  <si>
    <t>07. Riesgo país</t>
  </si>
  <si>
    <t>08. Riesgo operativo</t>
  </si>
  <si>
    <t xml:space="preserve">09. Riesgo reputacional </t>
  </si>
  <si>
    <t>2030</t>
  </si>
  <si>
    <t>2040</t>
  </si>
  <si>
    <t>2050</t>
  </si>
  <si>
    <t>Otra(s)</t>
  </si>
  <si>
    <t xml:space="preserve">Sector Vigente </t>
  </si>
  <si>
    <t>T_SECTOR</t>
  </si>
  <si>
    <t>T_RIESGOS</t>
  </si>
  <si>
    <t>10. Riesgo legal</t>
  </si>
  <si>
    <t>11. Riesgo de gobernanza</t>
  </si>
  <si>
    <t>12. Riesgo tecnológico</t>
  </si>
  <si>
    <t xml:space="preserve">13. Riesgos emergentes </t>
  </si>
  <si>
    <t>14. Riesgo financiero</t>
  </si>
  <si>
    <t>Linea Base 2020</t>
  </si>
  <si>
    <t>Plan Estratégico Nacional (PEN) 2030 - 2050</t>
  </si>
  <si>
    <r>
      <rPr>
        <b/>
        <i/>
        <sz val="10"/>
        <color rgb="FFFF0000"/>
        <rFont val="Arial"/>
        <family val="2"/>
      </rPr>
      <t xml:space="preserve">Incuir una nueva fila </t>
    </r>
    <r>
      <rPr>
        <i/>
        <sz val="10"/>
        <color rgb="FFFF0000"/>
        <rFont val="Arial"/>
        <family val="2"/>
      </rPr>
      <t>&gt; Colocarse en la última celda de la columa AK &gt; Dar "TAP"</t>
    </r>
  </si>
  <si>
    <t>Descripción de la Intervención Pública</t>
  </si>
  <si>
    <t>Nicoya-Costa Pacífica</t>
  </si>
  <si>
    <t>San Isidro-Buenos Aires</t>
  </si>
  <si>
    <t>02. Frontera Norte</t>
  </si>
  <si>
    <t>03. Frontera Sur</t>
  </si>
  <si>
    <t>04. Zonas de Influencia de los Polos</t>
  </si>
  <si>
    <t>OTROS</t>
  </si>
  <si>
    <t>01. Polo GAM y Occidente</t>
  </si>
  <si>
    <t>N°</t>
  </si>
  <si>
    <t>CONDICIÓN HABILITANTE</t>
  </si>
  <si>
    <t>Aumentar la penetración y velocidad de banda ancha en Bijagua, Canalete y Upala</t>
  </si>
  <si>
    <t>Establecer anclas o centros de valor agregado fuera de la GAM en tecnologías para el capital natural</t>
  </si>
  <si>
    <t>Estructurar programa de trazabilidad del capital natural en agricultura, silvicultura, y acuicultura</t>
  </si>
  <si>
    <t>Implementar centros de consolidación intermedios entre la Costa Pacífica y la Costa Atlántica</t>
  </si>
  <si>
    <t>Establecer zonas especiales de incentivos a PyMES</t>
  </si>
  <si>
    <t>Promover sistemas agricultura-silvicultura-pecuaria en las zonas de gestión</t>
  </si>
  <si>
    <t>Producir madera pesada y envases/embalajes sostenibles</t>
  </si>
  <si>
    <t>Potenciar la energia renovable asociada a procesos de manufactura e I+D+I</t>
  </si>
  <si>
    <t>Aumentar el nivel y la cobertura del idioma inglés en distritos como Tobosi, Turrialba, y Pacayas</t>
  </si>
  <si>
    <t>Promover la educación técnica en Orosi, La Suiza, y Cot</t>
  </si>
  <si>
    <t>Habilitar laboratorios, áreas de prueba y centros de I&amp;D en biotecnología y energía renovables de biomasa</t>
  </si>
  <si>
    <t>Aumentar la penetración y velocidad de banda ancha en distritos como Santiago, Santa Rosa, y La Isabel</t>
  </si>
  <si>
    <t>Mejorar los 200 km de vías y 28 puentes en mal estado</t>
  </si>
  <si>
    <t>Apoyar áreas marítimas de pesca responsable con muelles y puestos de descarga certificados</t>
  </si>
  <si>
    <t>Posicionar a Puntarenas como centro logístico multimodal en Caldera y Super Corredor Costero</t>
  </si>
  <si>
    <t>Desarrollar programas de pasantías pagadas para la población joven y mujeres en Paquera, San Juan Grande y Coyolar</t>
  </si>
  <si>
    <t>Abordar el problema de inseguridad en lugares turísticos como en Jacó</t>
  </si>
  <si>
    <t>Aumentar la penetración y velocidad de banda ancha en Paquera, Pitahaya y Caldera</t>
  </si>
  <si>
    <t>Reducir los costos de la energía para la industria de las firmas en Orotina y Puntarenas</t>
  </si>
  <si>
    <t>Mejorar 51 km de vías y 24 puentes en mal estado</t>
  </si>
  <si>
    <t>Promover el desarrollo de procesos agroindustriales para apoyar la industria alimentaria en Cañas y Upala</t>
  </si>
  <si>
    <t>Programas de entrenamiento de mujeres Bagaces y Upala con enfoque en soporte a la agricultura y logística</t>
  </si>
  <si>
    <t>Abordar la inseguridad en Upala y Cañas</t>
  </si>
  <si>
    <t>Apoyar la diversificación de sistemas agroforestales</t>
  </si>
  <si>
    <t>Desarrollar biocombustibles vinculados a la agricultura y aprovechamiento de recursos geotermales</t>
  </si>
  <si>
    <t>Potenciar la energia renovable asociada al desarrollo de I+D+I</t>
  </si>
  <si>
    <t>Aumentar el nivel y la cobertura del idioma inglés Tronadora, Arenal y Canalete</t>
  </si>
  <si>
    <t>Aumentar la cobertura de educación en TICs en Upala</t>
  </si>
  <si>
    <t>Capacitación en biotecnología, energía renovable y turismo</t>
  </si>
  <si>
    <t>Implementar plataformas logística aprovechándose de la proximidad con Liberia y frontera con Nicaragua</t>
  </si>
  <si>
    <t>Incrementar la calidad de la electricidad para buena tensión en Upala</t>
  </si>
  <si>
    <t>Mejorar 118 km de vías y 7 puentes en mal estado</t>
  </si>
  <si>
    <t>Habilitar logística multimodal con cadena de fríos conectando la porción oeste del país con Peñas Blancas</t>
  </si>
  <si>
    <t>Capacitación en biotecnología, aeroespacial, pesca y acuicultura</t>
  </si>
  <si>
    <t>Habilitar laboratorios, áreas de prueba y centros de I+D para certificación/trazabilidad de la agricultura y pesca</t>
  </si>
  <si>
    <t>Incrementar la calidad de la electricidad para buena tensión Liberia, Filadelfia y Sardinal</t>
  </si>
  <si>
    <t>Aumentar la penetración y velocidad de banda ancha en Tempate, Curubandé y Nacascolo</t>
  </si>
  <si>
    <t>Mejorar 113 km de vías y 18 puentes en mal estado</t>
  </si>
  <si>
    <t>Diversificar la agroindustria, el turismo, y el sector energético para mayor resiliencia e integración regional</t>
  </si>
  <si>
    <t>Integración de pueblos indígenas a través de actividades turísticas enfocadas en la cultura Matambú</t>
  </si>
  <si>
    <t>Asegurar un contexto de seguridad ciudadana en Nicoya</t>
  </si>
  <si>
    <t>Habilitar laboratorios, áreas de prueba y centros de I+D+I para trazabilidad y certificación del capital natural</t>
  </si>
  <si>
    <t>Incrementar la calidad de la electricidad para buena tensión Nicoya, Mansión y Hojancha</t>
  </si>
  <si>
    <t>Aumentar la penetración y velocidad de banda ancha en Nosara, Sámara, Belén de Nosarita</t>
  </si>
  <si>
    <t>Potenciar el desarrollo sostenible del borde costero por medio de infraestructura portuaria y logística</t>
  </si>
  <si>
    <t>Establecer anclas o centros de valor agregado fuera de la GAM para la innovación agrícola y biotecnología</t>
  </si>
  <si>
    <t>Implementar alianzas Triple Hélice en agricultura, turismo, y biotecnología capitalizando en las 4 universidades en polo</t>
  </si>
  <si>
    <t>Proveer movilidad vertical disminuyendo la pobreza en Florencia, Aguas Zarcas, y Cutris</t>
  </si>
  <si>
    <t>Abordar el problema de inseguridad en la región</t>
  </si>
  <si>
    <t>Generar enlaces entre plantas medicinales y manufactura en las zonas de gestión</t>
  </si>
  <si>
    <t>Aumentar el nivel y cobertura de educación en TICs en Venecia y Pocosol</t>
  </si>
  <si>
    <t>Implementar "puerto seco" de consolidación hacia Los Chiles capitalizando en las sinergias del sector productivo</t>
  </si>
  <si>
    <t>Mejorar los 244 km de vías y 23 puentes en mal estado</t>
  </si>
  <si>
    <t>Estructurar ecosistema de apoyo a la industria alimenticia para atracción de firmas y centros de investigación</t>
  </si>
  <si>
    <t>Implementar alianzas Triple Hélice para generar un centro de referencia en logística y producción alimentaria</t>
  </si>
  <si>
    <t>Abordar el problema de alta inseguridad en Guápiles y Cariari</t>
  </si>
  <si>
    <t>Implementar logística multimodal (vial y ferrocarril) potenciando el desarrollo en Huetar Norte y Caribe</t>
  </si>
  <si>
    <t>Aumentar la penetración y velocidad de banda ancha en Jiménez, La Colonia, y Roxana</t>
  </si>
  <si>
    <t>Mejorar los 108 km de vías y 18 puentes en mal estado</t>
  </si>
  <si>
    <t>Implementar alianzas Triple Hélice en biotecnología azul, investigación marina, y su relación con agricultura</t>
  </si>
  <si>
    <t>Aumentar el nivel y cobertura de educación en TICs en Sixaola, Bratsi y Matina</t>
  </si>
  <si>
    <t>Proveer puestos de descarga y muelles para el desarrollo de la economía azul y del turismo</t>
  </si>
  <si>
    <t>Mejorar la calidad de la infraestructura educativa en Sixaola, Bratsi y Valle de la Estrella</t>
  </si>
  <si>
    <t>Incrementar la calidad de la electricidad en Limón</t>
  </si>
  <si>
    <t>Aumentar la penetración y velocidad de banda ancha en Limón, Cahuita y Matina</t>
  </si>
  <si>
    <t>Establecer nuevas áreas marítimas de pesca responsable y apoyar las existentes zonas costeras productivas</t>
  </si>
  <si>
    <t>Aumentar la penetración y velocidad de banda ancha en Quepos y la Bahía Ballena</t>
  </si>
  <si>
    <t>Posicionar a Quepos como el principal enlace de Escaleras Náuticas en el Pacífico conectando a Puntarenas y Golfito</t>
  </si>
  <si>
    <t>Implementar alianzas Triple Hélice en el sector de manufactura y economía del conocimiento en San Isidro</t>
  </si>
  <si>
    <t>Habilitar logística multimodal equipada para el sector agrícola, forestal, y de biotecnología</t>
  </si>
  <si>
    <t>Incrementar la calidad de la electricidad para buena tensión en San Isidro de El General</t>
  </si>
  <si>
    <t>Aumentar la penetración y velocidad de banda ancha en San Isidro de El General y Buenos Aires</t>
  </si>
  <si>
    <t>Potenciar iniciativas en TIC (ciberseguridad), agregación de valor a la agricultura, economía azul, y agricultura</t>
  </si>
  <si>
    <t>Programas de apoyo emprendedorismo feminino y PyMES</t>
  </si>
  <si>
    <t>Fortalecer los vínculos náuticos entre Golfito y, Puerto Jiménez, y logísticos entre Golfito, San Vito, y Paso Canoas</t>
  </si>
  <si>
    <t>*</t>
  </si>
  <si>
    <t>01. Desarrollo Agropecuario, Pesquero y Rural</t>
  </si>
  <si>
    <t>02. Ambiente, Energía y Mares</t>
  </si>
  <si>
    <t>Estimación Presupuestaria 2030</t>
  </si>
  <si>
    <t>Institución Ejecutora</t>
  </si>
  <si>
    <t>12. Ordenamiento Territorial y Asentamientos Humanos</t>
  </si>
  <si>
    <t>Contar con infraestructura y tecnología necesaria para la adecuada gestión de los Residuos Sólidos de la región.</t>
  </si>
  <si>
    <t>IFAM</t>
  </si>
  <si>
    <t>DGFM</t>
  </si>
  <si>
    <t>Apoyar mediante la Asistencia Técnica y Financiamiento la implementación de un Centro tecnológico para la GIRS.</t>
  </si>
  <si>
    <t>Centro tecnológico para la GIRS Implementado para el año 2030</t>
  </si>
  <si>
    <t>1 centro para GIRS</t>
  </si>
  <si>
    <t>Esta intervención corresponde a una idea de proyecto regional que beneficiaria a los cantones de :
Guatuso
Upala
Los Chiles
Eje institucional de Descarbonización</t>
  </si>
  <si>
    <t>Esta intervención corresponde a una idea de proyecto regional que beneficiaria a los cantones de :
Corredores
Osa
Golfito
Buenos Aires
Coto Brus
Perez Zeledón
Eje institucional de Descarbonización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</si>
</sst>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0A]#,##0.00"/>
  </numFmts>
  <fonts count="17" x14ac:knownFonts="1">
    <font>
      <sz val="11"/>
      <color theme="1"/>
      <name val="Calibri"/>
      <family val="2"/>
      <scheme val="minor"/>
    </font>
    <font>
      <sz val="10"/>
      <name val="Arial"/>
      <family val="2"/>
    </font>
    <font>
      <b/>
      <sz val="10"/>
      <name val="Arial"/>
      <family val="2"/>
    </font>
    <font>
      <b/>
      <sz val="10"/>
      <color theme="1"/>
      <name val="Arial"/>
      <family val="2"/>
    </font>
    <font>
      <sz val="10"/>
      <color theme="1"/>
      <name val="Arial"/>
      <family val="2"/>
    </font>
    <font>
      <b/>
      <sz val="10"/>
      <color theme="0"/>
      <name val="Arial"/>
      <family val="2"/>
    </font>
    <font>
      <sz val="10"/>
      <color theme="0"/>
      <name val="Arial"/>
      <family val="2"/>
    </font>
    <font>
      <b/>
      <sz val="10"/>
      <color rgb="FFFF0000"/>
      <name val="Arial"/>
      <family val="2"/>
    </font>
    <font>
      <sz val="10"/>
      <color rgb="FF000000"/>
      <name val="Arial"/>
      <family val="2"/>
    </font>
    <font>
      <b/>
      <i/>
      <sz val="10"/>
      <color rgb="FFFF0000"/>
      <name val="Arial"/>
      <family val="2"/>
    </font>
    <font>
      <i/>
      <sz val="10"/>
      <color rgb="FFFF0000"/>
      <name val="Arial"/>
      <family val="2"/>
    </font>
    <font>
      <b/>
      <sz val="14"/>
      <color theme="1"/>
      <name val="Arial"/>
      <family val="2"/>
    </font>
    <font>
      <sz val="10"/>
      <color theme="1"/>
      <name val="Arial"/>
    </font>
    <font>
      <b/>
      <sz val="11"/>
      <color theme="1"/>
      <name val="Arial"/>
      <family val="2"/>
    </font>
    <font>
      <sz val="11"/>
      <color theme="1"/>
      <name val="Arial"/>
      <family val="2"/>
    </font>
    <font>
      <sz val="8"/>
      <color theme="1"/>
      <name val="Arial"/>
      <family val="2"/>
    </font>
    <font>
      <sz val="8"/>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9" tint="0.79998168889431442"/>
        <bgColor indexed="64"/>
      </patternFill>
    </fill>
    <fill>
      <patternFill patternType="solid">
        <fgColor theme="4"/>
        <bgColor theme="4"/>
      </patternFill>
    </fill>
    <fill>
      <patternFill patternType="solid">
        <fgColor rgb="FFFFFF00"/>
        <bgColor indexed="64"/>
      </patternFill>
    </fill>
    <fill>
      <patternFill patternType="solid">
        <fgColor rgb="FF00B050"/>
        <bgColor indexed="64"/>
      </patternFill>
    </fill>
    <fill>
      <patternFill patternType="solid">
        <fgColor theme="0" tint="-0.14999847407452621"/>
        <bgColor indexed="64"/>
      </patternFill>
    </fill>
  </fills>
  <borders count="17">
    <border>
      <left/>
      <right/>
      <top/>
      <bottom/>
      <diagonal/>
    </border>
    <border>
      <left/>
      <right/>
      <top/>
      <bottom style="thin">
        <color theme="4" tint="0.3999755851924192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top/>
      <bottom/>
      <diagonal/>
    </border>
    <border>
      <left/>
      <right style="thin">
        <color theme="4" tint="0.39997558519241921"/>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s>
  <cellStyleXfs count="1">
    <xf numFmtId="0" fontId="0" fillId="0" borderId="0"/>
  </cellStyleXfs>
  <cellXfs count="143">
    <xf numFmtId="0" fontId="0" fillId="0" borderId="0" xfId="0"/>
    <xf numFmtId="1" fontId="1" fillId="0" borderId="0" xfId="0" applyNumberFormat="1" applyFont="1" applyFill="1" applyBorder="1" applyAlignment="1">
      <alignment horizontal="center"/>
    </xf>
    <xf numFmtId="0" fontId="1" fillId="0" borderId="0" xfId="0" applyFont="1" applyFill="1" applyBorder="1"/>
    <xf numFmtId="1" fontId="2" fillId="0" borderId="0" xfId="0" applyNumberFormat="1" applyFont="1" applyFill="1" applyBorder="1" applyAlignment="1">
      <alignment horizontal="center"/>
    </xf>
    <xf numFmtId="0" fontId="2" fillId="0" borderId="0" xfId="0" applyFont="1" applyFill="1" applyBorder="1" applyAlignment="1"/>
    <xf numFmtId="0" fontId="1" fillId="0" borderId="0" xfId="0" applyFont="1" applyFill="1" applyBorder="1" applyAlignment="1"/>
    <xf numFmtId="0" fontId="1" fillId="5" borderId="0" xfId="0" applyFont="1" applyFill="1" applyBorder="1" applyAlignment="1"/>
    <xf numFmtId="0" fontId="1" fillId="0" borderId="0" xfId="0" applyFont="1" applyFill="1" applyBorder="1" applyAlignment="1">
      <alignment horizontal="left"/>
    </xf>
    <xf numFmtId="0" fontId="1" fillId="5" borderId="0" xfId="0" applyFont="1" applyFill="1" applyBorder="1" applyAlignment="1">
      <alignment horizontal="left"/>
    </xf>
    <xf numFmtId="0" fontId="4" fillId="0" borderId="0" xfId="0" applyFont="1"/>
    <xf numFmtId="0" fontId="5" fillId="6" borderId="2" xfId="0" applyFont="1" applyFill="1" applyBorder="1"/>
    <xf numFmtId="0" fontId="2" fillId="0" borderId="0" xfId="0" applyFont="1" applyFill="1" applyBorder="1"/>
    <xf numFmtId="0" fontId="1" fillId="0" borderId="0" xfId="0" applyFont="1" applyFill="1" applyBorder="1" applyAlignment="1">
      <alignment horizontal="center"/>
    </xf>
    <xf numFmtId="0" fontId="5" fillId="6" borderId="4" xfId="0" applyFont="1" applyFill="1" applyBorder="1"/>
    <xf numFmtId="0" fontId="5" fillId="6" borderId="5" xfId="0" applyFont="1" applyFill="1" applyBorder="1" applyAlignment="1">
      <alignment horizontal="center"/>
    </xf>
    <xf numFmtId="0" fontId="5" fillId="0" borderId="3" xfId="0" applyFont="1" applyFill="1" applyBorder="1"/>
    <xf numFmtId="0" fontId="5" fillId="0" borderId="3" xfId="0" applyFont="1" applyFill="1" applyBorder="1" applyAlignment="1">
      <alignment horizontal="center"/>
    </xf>
    <xf numFmtId="0" fontId="5" fillId="6" borderId="2"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alignment horizontal="left"/>
    </xf>
    <xf numFmtId="0" fontId="4" fillId="0" borderId="0" xfId="0" applyFont="1" applyFill="1"/>
    <xf numFmtId="0" fontId="3" fillId="0" borderId="0" xfId="0" applyFont="1"/>
    <xf numFmtId="0" fontId="4" fillId="0" borderId="0" xfId="0" applyFont="1" applyAlignment="1">
      <alignment horizontal="center"/>
    </xf>
    <xf numFmtId="0" fontId="3" fillId="0" borderId="0" xfId="0" applyFont="1" applyBorder="1"/>
    <xf numFmtId="0" fontId="3" fillId="0" borderId="0" xfId="0" applyFont="1" applyAlignment="1">
      <alignment horizontal="left"/>
    </xf>
    <xf numFmtId="0" fontId="4" fillId="0" borderId="0" xfId="0" applyFont="1" applyAlignment="1">
      <alignment horizontal="left"/>
    </xf>
    <xf numFmtId="0" fontId="4" fillId="0" borderId="1" xfId="0" applyFont="1" applyFill="1" applyBorder="1"/>
    <xf numFmtId="0" fontId="4" fillId="0" borderId="0" xfId="0" applyFont="1" applyAlignment="1">
      <alignment vertical="center" wrapText="1"/>
    </xf>
    <xf numFmtId="0" fontId="5" fillId="6" borderId="1" xfId="0" applyFont="1" applyFill="1" applyBorder="1" applyAlignment="1">
      <alignment horizontal="center"/>
    </xf>
    <xf numFmtId="0" fontId="4" fillId="0" borderId="0" xfId="0" applyFont="1" applyBorder="1"/>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0" fontId="4" fillId="4" borderId="0" xfId="0" applyFont="1" applyFill="1" applyBorder="1" applyAlignment="1">
      <alignment vertical="top" wrapText="1"/>
    </xf>
    <xf numFmtId="0" fontId="4" fillId="0" borderId="0" xfId="0" applyFont="1" applyBorder="1" applyAlignment="1">
      <alignment vertical="top"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top" wrapText="1"/>
    </xf>
    <xf numFmtId="0" fontId="5" fillId="0" borderId="7" xfId="0" applyFont="1" applyFill="1" applyBorder="1" applyAlignment="1">
      <alignment horizontal="center" vertical="center" wrapText="1"/>
    </xf>
    <xf numFmtId="0" fontId="4" fillId="0" borderId="9" xfId="0" applyFont="1" applyFill="1" applyBorder="1" applyAlignment="1">
      <alignment vertical="top" wrapText="1"/>
    </xf>
    <xf numFmtId="0" fontId="4" fillId="0" borderId="10" xfId="0" applyFont="1" applyFill="1" applyBorder="1" applyAlignment="1">
      <alignment horizontal="center" vertical="top" wrapText="1"/>
    </xf>
    <xf numFmtId="0" fontId="4" fillId="0" borderId="10" xfId="0" applyFont="1" applyFill="1" applyBorder="1" applyAlignment="1">
      <alignment vertical="top" wrapText="1"/>
    </xf>
    <xf numFmtId="46" fontId="4" fillId="0" borderId="10" xfId="0" applyNumberFormat="1" applyFont="1" applyFill="1" applyBorder="1" applyAlignment="1">
      <alignment vertical="top" wrapText="1"/>
    </xf>
    <xf numFmtId="0" fontId="4" fillId="0" borderId="11" xfId="0" applyFont="1" applyFill="1" applyBorder="1" applyAlignment="1">
      <alignment vertical="top" wrapText="1"/>
    </xf>
    <xf numFmtId="0" fontId="5" fillId="0" borderId="8" xfId="0" applyFont="1" applyFill="1" applyBorder="1" applyAlignment="1">
      <alignment horizontal="center" vertical="center" wrapText="1"/>
    </xf>
    <xf numFmtId="0" fontId="6" fillId="0" borderId="0" xfId="0" applyFont="1" applyAlignment="1">
      <alignment vertical="center" wrapText="1"/>
    </xf>
    <xf numFmtId="0" fontId="5" fillId="8" borderId="6" xfId="0" applyFont="1" applyFill="1" applyBorder="1" applyAlignment="1">
      <alignment horizontal="justify" vertical="center" wrapText="1"/>
    </xf>
    <xf numFmtId="0" fontId="7" fillId="8" borderId="7" xfId="0" applyFont="1" applyFill="1" applyBorder="1" applyAlignment="1">
      <alignment horizontal="justify" vertical="center" wrapText="1"/>
    </xf>
    <xf numFmtId="0" fontId="5" fillId="8" borderId="7"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5" fillId="8" borderId="7" xfId="0" applyFont="1" applyFill="1" applyBorder="1" applyAlignment="1">
      <alignment horizontal="justify" vertical="center" wrapText="1"/>
    </xf>
    <xf numFmtId="0" fontId="5" fillId="8" borderId="7" xfId="0" applyFont="1" applyFill="1" applyBorder="1" applyAlignment="1">
      <alignment horizontal="left" vertical="center" wrapText="1"/>
    </xf>
    <xf numFmtId="0" fontId="5" fillId="8" borderId="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6" borderId="3" xfId="0" applyFont="1" applyFill="1" applyBorder="1"/>
    <xf numFmtId="0" fontId="1" fillId="0" borderId="12" xfId="0" applyFont="1" applyFill="1" applyBorder="1"/>
    <xf numFmtId="0" fontId="3" fillId="0" borderId="12" xfId="0" applyFont="1" applyBorder="1"/>
    <xf numFmtId="0" fontId="3" fillId="0" borderId="13" xfId="0" applyFont="1" applyBorder="1"/>
    <xf numFmtId="0" fontId="4" fillId="7" borderId="0" xfId="0" applyFont="1" applyFill="1" applyBorder="1"/>
    <xf numFmtId="0" fontId="1" fillId="7" borderId="0" xfId="0" applyFont="1" applyFill="1" applyBorder="1"/>
    <xf numFmtId="0" fontId="2" fillId="7" borderId="0" xfId="0" applyFont="1" applyFill="1" applyBorder="1"/>
    <xf numFmtId="0" fontId="3" fillId="0" borderId="12" xfId="0" applyFont="1" applyBorder="1" applyAlignment="1">
      <alignment horizontal="left"/>
    </xf>
    <xf numFmtId="0" fontId="2" fillId="7" borderId="12" xfId="0" applyFont="1" applyFill="1" applyBorder="1"/>
    <xf numFmtId="0" fontId="3" fillId="7" borderId="12" xfId="0" applyFont="1" applyFill="1" applyBorder="1" applyAlignment="1">
      <alignment horizontal="left"/>
    </xf>
    <xf numFmtId="0" fontId="4" fillId="0" borderId="12" xfId="0" applyFont="1" applyBorder="1" applyAlignment="1">
      <alignment horizontal="left"/>
    </xf>
    <xf numFmtId="0" fontId="4" fillId="0" borderId="0" xfId="0" applyFont="1" applyAlignment="1">
      <alignment vertical="center"/>
    </xf>
    <xf numFmtId="0" fontId="7" fillId="7" borderId="0" xfId="0" applyFont="1" applyFill="1" applyBorder="1" applyAlignment="1">
      <alignment horizontal="center" vertical="top" wrapText="1"/>
    </xf>
    <xf numFmtId="0" fontId="3" fillId="0" borderId="0" xfId="0" applyFont="1" applyBorder="1" applyAlignment="1">
      <alignment horizontal="left" vertical="top" wrapText="1"/>
    </xf>
    <xf numFmtId="0" fontId="7" fillId="7" borderId="0" xfId="0" applyFont="1" applyFill="1" applyBorder="1" applyAlignment="1">
      <alignment vertical="top" wrapText="1"/>
    </xf>
    <xf numFmtId="0" fontId="3" fillId="0" borderId="0" xfId="0" applyFont="1" applyBorder="1" applyAlignment="1">
      <alignment horizontal="center" vertical="top" wrapText="1"/>
    </xf>
    <xf numFmtId="0" fontId="3" fillId="0" borderId="0" xfId="0" applyFont="1" applyFill="1" applyBorder="1" applyAlignment="1">
      <alignment vertical="top" wrapText="1"/>
    </xf>
    <xf numFmtId="0" fontId="3" fillId="0" borderId="0" xfId="0" applyFont="1" applyFill="1" applyBorder="1" applyAlignment="1">
      <alignment horizontal="center" vertical="top"/>
    </xf>
    <xf numFmtId="0" fontId="3" fillId="0" borderId="0" xfId="0" applyFont="1" applyFill="1" applyBorder="1" applyAlignment="1">
      <alignment horizontal="center" vertical="top" wrapText="1"/>
    </xf>
    <xf numFmtId="0" fontId="4" fillId="0" borderId="0" xfId="0" applyFont="1" applyBorder="1" applyAlignment="1">
      <alignment vertical="top"/>
    </xf>
    <xf numFmtId="0" fontId="3" fillId="0" borderId="0" xfId="0" applyFont="1" applyBorder="1" applyAlignment="1">
      <alignment vertical="top"/>
    </xf>
    <xf numFmtId="0" fontId="4" fillId="0" borderId="0" xfId="0" applyFont="1" applyFill="1" applyBorder="1" applyAlignment="1">
      <alignment horizontal="center" vertical="top"/>
    </xf>
    <xf numFmtId="0" fontId="4" fillId="2" borderId="0" xfId="0" applyFont="1" applyFill="1" applyBorder="1" applyAlignment="1">
      <alignment horizontal="center" vertical="top"/>
    </xf>
    <xf numFmtId="0" fontId="4" fillId="0" borderId="0" xfId="0" applyFont="1" applyFill="1" applyBorder="1" applyAlignment="1">
      <alignment horizontal="center" vertical="top" wrapText="1"/>
    </xf>
    <xf numFmtId="0" fontId="1" fillId="0" borderId="0" xfId="0" applyFont="1" applyFill="1" applyBorder="1" applyAlignment="1">
      <alignment horizontal="center" vertical="top" wrapText="1"/>
    </xf>
    <xf numFmtId="0" fontId="4" fillId="4" borderId="0" xfId="0" applyFont="1" applyFill="1" applyBorder="1" applyAlignment="1">
      <alignment horizontal="center" vertical="top" wrapText="1"/>
    </xf>
    <xf numFmtId="0" fontId="6" fillId="0" borderId="0" xfId="0" applyFont="1" applyFill="1" applyBorder="1" applyAlignment="1">
      <alignment horizontal="center"/>
    </xf>
    <xf numFmtId="0" fontId="6" fillId="0" borderId="0" xfId="0" applyFont="1" applyFill="1" applyBorder="1"/>
    <xf numFmtId="0" fontId="1" fillId="7" borderId="0" xfId="0" applyFont="1" applyFill="1" applyBorder="1" applyAlignment="1">
      <alignment horizontal="center"/>
    </xf>
    <xf numFmtId="0" fontId="4" fillId="0" borderId="0" xfId="0" applyFont="1" applyAlignment="1">
      <alignment horizontal="justify" vertical="center"/>
    </xf>
    <xf numFmtId="0" fontId="4" fillId="2" borderId="0" xfId="0" applyFont="1" applyFill="1" applyBorder="1" applyAlignment="1">
      <alignment horizontal="center" vertical="top" wrapText="1"/>
    </xf>
    <xf numFmtId="0" fontId="1" fillId="2" borderId="0" xfId="0" applyFont="1" applyFill="1" applyBorder="1" applyAlignment="1">
      <alignment horizontal="center" vertical="top" wrapText="1"/>
    </xf>
    <xf numFmtId="0" fontId="4" fillId="4" borderId="0" xfId="0" applyFont="1" applyFill="1" applyBorder="1" applyAlignment="1">
      <alignment horizontal="center" vertical="center" wrapText="1"/>
    </xf>
    <xf numFmtId="0" fontId="3" fillId="0" borderId="0" xfId="0" applyFont="1" applyAlignment="1">
      <alignment vertical="center" wrapText="1"/>
    </xf>
    <xf numFmtId="0" fontId="10" fillId="0" borderId="0" xfId="0" applyFont="1" applyAlignment="1">
      <alignment horizontal="right" vertical="center" wrapText="1"/>
    </xf>
    <xf numFmtId="0" fontId="2" fillId="0" borderId="0" xfId="0" applyFont="1" applyFill="1" applyBorder="1" applyAlignment="1">
      <alignment horizontal="left"/>
    </xf>
    <xf numFmtId="0" fontId="12" fillId="0" borderId="9"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2" fillId="0" borderId="10" xfId="0" applyNumberFormat="1" applyFont="1" applyFill="1" applyBorder="1" applyAlignment="1">
      <alignment horizontal="left" vertical="center" wrapText="1"/>
    </xf>
    <xf numFmtId="0" fontId="12" fillId="0" borderId="11"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top" wrapText="1"/>
    </xf>
    <xf numFmtId="0" fontId="12" fillId="0" borderId="10" xfId="0" applyFont="1" applyFill="1" applyBorder="1" applyAlignment="1">
      <alignment vertical="top" wrapText="1"/>
    </xf>
    <xf numFmtId="46" fontId="12" fillId="0" borderId="10" xfId="0" applyNumberFormat="1" applyFont="1" applyFill="1" applyBorder="1" applyAlignment="1">
      <alignment vertical="top" wrapText="1"/>
    </xf>
    <xf numFmtId="0" fontId="12" fillId="0" borderId="11" xfId="0" applyFont="1" applyFill="1" applyBorder="1" applyAlignment="1">
      <alignment vertical="top" wrapText="1"/>
    </xf>
    <xf numFmtId="0" fontId="13" fillId="0" borderId="0" xfId="0" applyFont="1" applyFill="1" applyBorder="1" applyAlignment="1">
      <alignment vertical="center" wrapText="1"/>
    </xf>
    <xf numFmtId="0" fontId="14" fillId="0" borderId="0" xfId="0" applyFont="1" applyBorder="1" applyAlignment="1">
      <alignment horizontal="center" vertical="top" wrapText="1"/>
    </xf>
    <xf numFmtId="0" fontId="13" fillId="0" borderId="14" xfId="0" applyFont="1" applyFill="1" applyBorder="1" applyAlignment="1">
      <alignment horizontal="center" vertical="center" wrapText="1"/>
    </xf>
    <xf numFmtId="0" fontId="4" fillId="0" borderId="14" xfId="0" applyFont="1" applyBorder="1" applyAlignment="1">
      <alignment horizontal="center" vertical="top" wrapText="1"/>
    </xf>
    <xf numFmtId="0" fontId="4" fillId="4" borderId="14" xfId="0" applyFont="1" applyFill="1" applyBorder="1" applyAlignment="1">
      <alignment vertical="top" wrapText="1"/>
    </xf>
    <xf numFmtId="0" fontId="4" fillId="3" borderId="14" xfId="0" applyFont="1" applyFill="1" applyBorder="1" applyAlignment="1">
      <alignment horizontal="center" vertical="top" wrapText="1"/>
    </xf>
    <xf numFmtId="0" fontId="4" fillId="0" borderId="14" xfId="0" applyFont="1" applyFill="1" applyBorder="1" applyAlignment="1">
      <alignment horizontal="center" vertical="top" wrapText="1"/>
    </xf>
    <xf numFmtId="0" fontId="1" fillId="0" borderId="14" xfId="0" applyFont="1" applyFill="1" applyBorder="1" applyAlignment="1">
      <alignment horizontal="center" vertical="top" wrapText="1"/>
    </xf>
    <xf numFmtId="0" fontId="11" fillId="0" borderId="0" xfId="0" applyFont="1" applyBorder="1" applyAlignment="1">
      <alignment horizontal="center" vertical="center" wrapText="1"/>
    </xf>
    <xf numFmtId="0" fontId="4" fillId="0" borderId="7" xfId="0" applyFont="1" applyBorder="1" applyAlignment="1">
      <alignment horizontal="center" vertical="top" wrapText="1"/>
    </xf>
    <xf numFmtId="0" fontId="4" fillId="4" borderId="7" xfId="0" applyFont="1" applyFill="1" applyBorder="1" applyAlignment="1">
      <alignment vertical="top" wrapText="1"/>
    </xf>
    <xf numFmtId="0" fontId="13" fillId="0" borderId="15" xfId="0" applyFont="1" applyFill="1" applyBorder="1" applyAlignment="1">
      <alignment horizontal="center" vertical="center" wrapText="1"/>
    </xf>
    <xf numFmtId="0" fontId="13" fillId="0" borderId="15" xfId="0" applyFont="1" applyFill="1" applyBorder="1" applyAlignment="1">
      <alignment horizontal="left" vertical="center" wrapText="1"/>
    </xf>
    <xf numFmtId="0" fontId="13" fillId="0" borderId="15" xfId="0" applyFont="1" applyFill="1" applyBorder="1" applyAlignment="1">
      <alignment vertical="center" wrapText="1"/>
    </xf>
    <xf numFmtId="0" fontId="14" fillId="0" borderId="0" xfId="0" applyFont="1" applyFill="1" applyBorder="1" applyAlignment="1">
      <alignment vertical="center" wrapText="1"/>
    </xf>
    <xf numFmtId="0" fontId="4" fillId="0" borderId="7" xfId="0" applyFont="1" applyFill="1" applyBorder="1" applyAlignment="1">
      <alignment horizontal="center" vertical="top" wrapText="1"/>
    </xf>
    <xf numFmtId="0" fontId="4" fillId="2" borderId="7"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14" xfId="0" applyFont="1" applyFill="1" applyBorder="1" applyAlignment="1">
      <alignment horizontal="center" vertical="top" wrapText="1"/>
    </xf>
    <xf numFmtId="0" fontId="4" fillId="9" borderId="14" xfId="0" applyFont="1" applyFill="1" applyBorder="1" applyAlignment="1">
      <alignment horizontal="center" vertical="top" wrapText="1"/>
    </xf>
    <xf numFmtId="0" fontId="13" fillId="0" borderId="0" xfId="0" applyFont="1" applyFill="1" applyAlignment="1">
      <alignment vertical="center"/>
    </xf>
    <xf numFmtId="1" fontId="13" fillId="0" borderId="16" xfId="0" applyNumberFormat="1" applyFont="1" applyFill="1" applyBorder="1" applyAlignment="1">
      <alignment horizontal="left" vertical="center"/>
    </xf>
    <xf numFmtId="1" fontId="4" fillId="0" borderId="0" xfId="0" applyNumberFormat="1" applyFont="1" applyAlignment="1">
      <alignment horizontal="left" vertical="center"/>
    </xf>
    <xf numFmtId="0" fontId="12" fillId="0" borderId="9" xfId="0" applyFont="1" applyFill="1" applyBorder="1" applyAlignment="1">
      <alignment vertical="top" wrapText="1"/>
    </xf>
    <xf numFmtId="0" fontId="12" fillId="0" borderId="10" xfId="0" applyNumberFormat="1" applyFont="1" applyFill="1" applyBorder="1" applyAlignment="1">
      <alignment horizontal="center" vertical="top" wrapText="1"/>
    </xf>
    <xf numFmtId="0" fontId="15" fillId="0" borderId="0" xfId="0" applyFont="1" applyAlignment="1">
      <alignment vertical="center" wrapText="1"/>
    </xf>
    <xf numFmtId="0" fontId="4" fillId="0" borderId="9" xfId="0" applyFont="1" applyFill="1" applyBorder="1" applyAlignment="1">
      <alignment horizontal="center" vertical="center" wrapText="1"/>
    </xf>
    <xf numFmtId="0" fontId="12" fillId="4" borderId="0" xfId="0" applyFont="1" applyFill="1" applyBorder="1" applyAlignment="1">
      <alignment horizontal="center" vertical="center" wrapText="1"/>
    </xf>
    <xf numFmtId="46" fontId="4" fillId="0" borderId="10" xfId="0" applyNumberFormat="1" applyFont="1" applyFill="1" applyBorder="1" applyAlignment="1">
      <alignment horizontal="center" vertical="top" wrapText="1"/>
    </xf>
    <xf numFmtId="164" fontId="4" fillId="0" borderId="0" xfId="0" applyNumberFormat="1" applyFont="1" applyAlignment="1">
      <alignment horizontal="center" vertical="center" wrapText="1"/>
    </xf>
    <xf numFmtId="0" fontId="4" fillId="0" borderId="14" xfId="0" applyFont="1" applyBorder="1" applyAlignment="1">
      <alignment horizontal="center" vertical="center" wrapText="1"/>
    </xf>
    <xf numFmtId="0" fontId="4" fillId="0" borderId="11" xfId="0" applyFont="1" applyFill="1" applyBorder="1" applyAlignment="1">
      <alignment horizontal="center" vertical="top" wrapText="1"/>
    </xf>
    <xf numFmtId="0" fontId="12" fillId="0" borderId="10" xfId="0" applyNumberFormat="1" applyFont="1" applyFill="1" applyBorder="1" applyAlignment="1">
      <alignment horizontal="center" vertical="center" wrapText="1"/>
    </xf>
    <xf numFmtId="0" fontId="12" fillId="0" borderId="14" xfId="0" applyFont="1" applyFill="1" applyBorder="1" applyAlignment="1">
      <alignment horizontal="center" vertical="top" wrapText="1"/>
    </xf>
    <xf numFmtId="0" fontId="12" fillId="0" borderId="11" xfId="0" applyFont="1" applyFill="1" applyBorder="1" applyAlignment="1">
      <alignment horizontal="center" vertical="top" wrapText="1"/>
    </xf>
    <xf numFmtId="0" fontId="4" fillId="0" borderId="11" xfId="0" applyFont="1" applyFill="1" applyBorder="1" applyAlignment="1">
      <alignment horizontal="left" vertical="top" wrapText="1"/>
    </xf>
    <xf numFmtId="0" fontId="11" fillId="0" borderId="0" xfId="0" applyFont="1" applyAlignment="1">
      <alignment horizontal="left" vertical="center" wrapText="1"/>
    </xf>
    <xf numFmtId="0" fontId="2" fillId="0" borderId="0" xfId="0" applyFont="1" applyFill="1" applyBorder="1" applyAlignment="1">
      <alignment horizontal="left"/>
    </xf>
    <xf numFmtId="0" fontId="14" fillId="4" borderId="14" xfId="0" applyFont="1" applyFill="1" applyBorder="1" applyAlignment="1">
      <alignment horizontal="center" vertical="top" wrapText="1"/>
    </xf>
    <xf numFmtId="0" fontId="14" fillId="4" borderId="7"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1" fillId="0" borderId="14" xfId="0" applyFont="1" applyBorder="1" applyAlignment="1">
      <alignment horizontal="center" vertical="center" wrapText="1"/>
    </xf>
    <xf numFmtId="0" fontId="11" fillId="0" borderId="7" xfId="0" applyFont="1" applyBorder="1" applyAlignment="1">
      <alignment horizontal="center" vertical="center" wrapText="1"/>
    </xf>
  </cellXfs>
  <cellStyles count="1">
    <cellStyle name="Normal" xfId="0" builtinId="0"/>
  </cellStyles>
  <dxfs count="157">
    <dxf>
      <font>
        <color theme="0"/>
      </font>
      <fill>
        <patternFill>
          <bgColor rgb="FF0000FF"/>
        </patternFill>
      </fill>
    </dxf>
    <dxf>
      <fill>
        <patternFill>
          <bgColor rgb="FF99FF66"/>
        </patternFill>
      </fill>
    </dxf>
    <dxf>
      <fill>
        <patternFill>
          <bgColor rgb="FFFFC000"/>
        </patternFill>
      </fill>
    </dxf>
    <dxf>
      <font>
        <color auto="1"/>
      </font>
      <fill>
        <patternFill>
          <bgColor rgb="FFFF99FF"/>
        </patternFill>
      </fill>
    </dxf>
    <dxf>
      <fill>
        <patternFill>
          <bgColor rgb="FF66FFFF"/>
        </patternFill>
      </fill>
    </dxf>
    <dxf>
      <font>
        <color theme="0"/>
      </font>
      <fill>
        <patternFill>
          <bgColor rgb="FF0000FF"/>
        </patternFill>
      </fill>
    </dxf>
    <dxf>
      <fill>
        <patternFill>
          <bgColor rgb="FF99FF66"/>
        </patternFill>
      </fill>
    </dxf>
    <dxf>
      <fill>
        <patternFill>
          <bgColor rgb="FFFFC000"/>
        </patternFill>
      </fill>
    </dxf>
    <dxf>
      <font>
        <color auto="1"/>
      </font>
      <fill>
        <patternFill>
          <bgColor rgb="FFFF99FF"/>
        </patternFill>
      </fill>
    </dxf>
    <dxf>
      <fill>
        <patternFill>
          <bgColor rgb="FF66FFFF"/>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0"/>
        <color theme="0"/>
        <name val="Arial"/>
        <scheme val="none"/>
      </font>
    </dxf>
    <dxf>
      <font>
        <b val="0"/>
        <i val="0"/>
        <strike val="0"/>
        <condense val="0"/>
        <extend val="0"/>
        <outline val="0"/>
        <shadow val="0"/>
        <u val="none"/>
        <vertAlign val="baseline"/>
        <sz val="10"/>
        <color theme="1"/>
        <name val="Arial"/>
        <scheme val="none"/>
      </font>
      <alignment horizontal="justify" vertical="center"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0"/>
        <name val="Arial"/>
        <scheme val="none"/>
      </font>
    </dxf>
    <dxf>
      <font>
        <strike val="0"/>
        <outline val="0"/>
        <shadow val="0"/>
        <u val="none"/>
        <vertAlign val="baseline"/>
        <sz val="10"/>
        <color theme="0"/>
        <name val="Arial"/>
        <scheme val="none"/>
      </font>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0"/>
        <name val="Arial"/>
        <scheme val="none"/>
      </font>
    </dxf>
    <dxf>
      <font>
        <b val="0"/>
        <i val="0"/>
        <strike val="0"/>
        <condense val="0"/>
        <extend val="0"/>
        <outline val="0"/>
        <shadow val="0"/>
        <u val="none"/>
        <vertAlign val="baseline"/>
        <sz val="10"/>
        <color theme="0"/>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dxf>
    <dxf>
      <border outline="0">
        <bottom style="thin">
          <color theme="4" tint="0.39997558519241921"/>
        </bottom>
      </border>
    </dxf>
    <dxf>
      <font>
        <b/>
        <i val="0"/>
        <strike val="0"/>
        <condense val="0"/>
        <extend val="0"/>
        <outline val="0"/>
        <shadow val="0"/>
        <u val="none"/>
        <vertAlign val="baseline"/>
        <sz val="10"/>
        <color theme="0"/>
        <name val="Arial"/>
        <scheme val="none"/>
      </font>
      <fill>
        <patternFill patternType="solid">
          <fgColor theme="4"/>
          <bgColor theme="4"/>
        </patternFill>
      </fill>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dxf>
    <dxf>
      <border outline="0">
        <bottom style="thin">
          <color theme="4" tint="0.39997558519241921"/>
        </bottom>
      </border>
    </dxf>
    <dxf>
      <font>
        <b/>
        <i val="0"/>
        <strike val="0"/>
        <condense val="0"/>
        <extend val="0"/>
        <outline val="0"/>
        <shadow val="0"/>
        <u val="none"/>
        <vertAlign val="baseline"/>
        <sz val="10"/>
        <color theme="0"/>
        <name val="Arial"/>
        <scheme val="none"/>
      </font>
      <fill>
        <patternFill patternType="solid">
          <fgColor theme="4"/>
          <bgColor theme="4"/>
        </patternFill>
      </fill>
    </dxf>
    <dxf>
      <font>
        <b val="0"/>
        <i val="0"/>
        <strike val="0"/>
        <condense val="0"/>
        <extend val="0"/>
        <outline val="0"/>
        <shadow val="0"/>
        <u val="none"/>
        <vertAlign val="baseline"/>
        <sz val="10"/>
        <color theme="1"/>
        <name val="Arial"/>
        <scheme val="none"/>
      </font>
      <fill>
        <patternFill patternType="none">
          <fgColor indexed="64"/>
          <bgColor auto="1"/>
        </patternFill>
      </fill>
    </dxf>
    <dxf>
      <font>
        <b val="0"/>
        <i val="0"/>
        <strike val="0"/>
        <condense val="0"/>
        <extend val="0"/>
        <outline val="0"/>
        <shadow val="0"/>
        <u val="none"/>
        <vertAlign val="baseline"/>
        <sz val="10"/>
        <color theme="1"/>
        <name val="Arial"/>
        <scheme val="none"/>
      </font>
      <fill>
        <patternFill patternType="none">
          <fgColor indexed="64"/>
          <bgColor auto="1"/>
        </patternFill>
      </fill>
    </dxf>
    <dxf>
      <font>
        <b val="0"/>
        <strike val="0"/>
        <outline val="0"/>
        <shadow val="0"/>
        <u val="none"/>
        <vertAlign val="baseline"/>
        <sz val="10"/>
        <name val="Arial"/>
        <scheme val="none"/>
      </font>
      <fill>
        <patternFill patternType="none">
          <fgColor indexed="64"/>
          <bgColor auto="1"/>
        </patternFill>
      </fill>
    </dxf>
    <dxf>
      <border outline="0">
        <bottom style="thin">
          <color theme="4" tint="0.39997558519241921"/>
        </bottom>
      </border>
    </dxf>
    <dxf>
      <font>
        <b val="0"/>
        <i val="0"/>
        <strike val="0"/>
        <condense val="0"/>
        <extend val="0"/>
        <outline val="0"/>
        <shadow val="0"/>
        <u val="none"/>
        <vertAlign val="baseline"/>
        <sz val="10"/>
        <color theme="1"/>
        <name val="Arial"/>
        <scheme val="none"/>
      </font>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0"/>
        <name val="Arial"/>
        <scheme val="none"/>
      </font>
      <fill>
        <patternFill patternType="none">
          <fgColor indexed="64"/>
          <bgColor auto="1"/>
        </patternFill>
      </fill>
    </dxf>
    <dxf>
      <font>
        <strike val="0"/>
        <outline val="0"/>
        <shadow val="0"/>
        <u val="none"/>
        <vertAlign val="baseline"/>
        <sz val="10"/>
        <name val="Arial"/>
        <scheme val="none"/>
      </font>
      <fill>
        <patternFill patternType="none">
          <fgColor indexed="64"/>
          <bgColor auto="1"/>
        </patternFill>
      </fill>
    </dxf>
    <dxf>
      <font>
        <strike val="0"/>
        <outline val="0"/>
        <shadow val="0"/>
        <u val="none"/>
        <vertAlign val="baseline"/>
        <sz val="10"/>
        <name val="Arial"/>
        <scheme val="none"/>
      </font>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dxf>
    <dxf>
      <font>
        <strike val="0"/>
        <outline val="0"/>
        <shadow val="0"/>
        <u val="none"/>
        <vertAlign val="baseline"/>
        <sz val="10"/>
        <name val="Arial"/>
        <scheme val="none"/>
      </font>
      <alignment horizontal="center" vertical="bottom" textRotation="0" wrapText="0" indent="0" justifyLastLine="0" shrinkToFit="0" readingOrder="0"/>
    </dxf>
    <dxf>
      <font>
        <strike val="0"/>
        <outline val="0"/>
        <shadow val="0"/>
        <u val="none"/>
        <vertAlign val="baseline"/>
        <sz val="10"/>
        <name val="Arial"/>
        <scheme val="none"/>
      </font>
    </dxf>
    <dxf>
      <border outline="0">
        <top style="thin">
          <color theme="4" tint="0.39997558519241921"/>
        </top>
      </border>
    </dxf>
    <dxf>
      <font>
        <strike val="0"/>
        <outline val="0"/>
        <shadow val="0"/>
        <u val="none"/>
        <vertAlign val="baseline"/>
        <sz val="10"/>
        <name val="Arial"/>
        <scheme val="none"/>
      </font>
    </dxf>
    <dxf>
      <font>
        <strike val="0"/>
        <outline val="0"/>
        <shadow val="0"/>
        <u val="none"/>
        <vertAlign val="baseline"/>
        <sz val="10"/>
        <name val="Arial"/>
        <scheme val="none"/>
      </font>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dxf>
    <dxf>
      <font>
        <b/>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top" textRotation="0" wrapText="0" indent="0" justifyLastLine="0" shrinkToFit="0" readingOrder="0"/>
    </dxf>
    <dxf>
      <font>
        <b/>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0" tint="-0.34998626667073579"/>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top" textRotation="0" wrapText="1" indent="0" justifyLastLine="0" shrinkToFit="0" readingOrder="0"/>
    </dxf>
    <dxf>
      <alignment vertical="top" textRotation="0" indent="0" justifyLastLine="0" shrinkToFit="0" readingOrder="0"/>
    </dxf>
    <dxf>
      <alignment vertical="top" textRotation="0" indent="0" justifyLastLine="0" shrinkToFit="0" readingOrder="0"/>
    </dxf>
    <dxf>
      <font>
        <color theme="0"/>
      </font>
      <fill>
        <patternFill>
          <bgColor rgb="FF0000FF"/>
        </patternFill>
      </fill>
    </dxf>
    <dxf>
      <fill>
        <patternFill>
          <bgColor rgb="FF99FF66"/>
        </patternFill>
      </fill>
    </dxf>
    <dxf>
      <fill>
        <patternFill>
          <bgColor rgb="FFFFC000"/>
        </patternFill>
      </fill>
    </dxf>
    <dxf>
      <font>
        <color auto="1"/>
      </font>
      <fill>
        <patternFill>
          <bgColor rgb="FFFF99FF"/>
        </patternFill>
      </fill>
    </dxf>
    <dxf>
      <fill>
        <patternFill>
          <bgColor rgb="FF66FFFF"/>
        </patternFill>
      </fill>
    </dxf>
    <dxf>
      <font>
        <color theme="0"/>
      </font>
      <fill>
        <patternFill>
          <bgColor rgb="FF0000FF"/>
        </patternFill>
      </fill>
    </dxf>
    <dxf>
      <fill>
        <patternFill>
          <bgColor rgb="FF99FF66"/>
        </patternFill>
      </fill>
    </dxf>
    <dxf>
      <fill>
        <patternFill>
          <bgColor rgb="FFFFC000"/>
        </patternFill>
      </fill>
    </dxf>
    <dxf>
      <font>
        <color auto="1"/>
      </font>
      <fill>
        <patternFill>
          <bgColor rgb="FFFF99FF"/>
        </patternFill>
      </fill>
    </dxf>
    <dxf>
      <fill>
        <patternFill>
          <bgColor rgb="FF66FFFF"/>
        </patternFill>
      </fill>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numFmt numFmtId="31" formatCode="[h]:mm:ss"/>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numFmt numFmtId="31" formatCode="[h]:mm:ss"/>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left/>
        <right style="thin">
          <color indexed="64"/>
        </right>
        <top style="thin">
          <color indexed="64"/>
        </top>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Arial"/>
        <scheme val="none"/>
      </font>
      <fill>
        <patternFill patternType="none">
          <fgColor rgb="FF000000"/>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theme="0"/>
      </font>
      <fill>
        <patternFill>
          <bgColor rgb="FF0000FF"/>
        </patternFill>
      </fill>
    </dxf>
    <dxf>
      <fill>
        <patternFill>
          <bgColor rgb="FF99FF66"/>
        </patternFill>
      </fill>
    </dxf>
    <dxf>
      <fill>
        <patternFill>
          <bgColor rgb="FFFFC000"/>
        </patternFill>
      </fill>
    </dxf>
    <dxf>
      <font>
        <color auto="1"/>
      </font>
      <fill>
        <patternFill>
          <bgColor rgb="FFFF99FF"/>
        </patternFill>
      </fill>
    </dxf>
    <dxf>
      <fill>
        <patternFill>
          <bgColor rgb="FF66FFFF"/>
        </patternFill>
      </fill>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numFmt numFmtId="31" formatCode="[h]:mm:ss"/>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numFmt numFmtId="31" formatCode="[h]:mm:ss"/>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theme="0"/>
      </font>
      <fill>
        <patternFill>
          <bgColor rgb="FF0000FF"/>
        </patternFill>
      </fill>
    </dxf>
    <dxf>
      <fill>
        <patternFill>
          <bgColor rgb="FF99FF66"/>
        </patternFill>
      </fill>
    </dxf>
    <dxf>
      <fill>
        <patternFill>
          <bgColor rgb="FFFFC000"/>
        </patternFill>
      </fill>
    </dxf>
    <dxf>
      <font>
        <color auto="1"/>
      </font>
      <fill>
        <patternFill>
          <bgColor rgb="FFFF99FF"/>
        </patternFill>
      </fill>
    </dxf>
    <dxf>
      <fill>
        <patternFill>
          <bgColor rgb="FF66FFFF"/>
        </patternFill>
      </fill>
    </dxf>
  </dxfs>
  <tableStyles count="0" defaultTableStyle="TableStyleMedium2" defaultPivotStyle="PivotStyleLight16"/>
  <colors>
    <mruColors>
      <color rgb="FFFFCCFF"/>
      <color rgb="FF66FFFF"/>
      <color rgb="FFFF99FF"/>
      <color rgb="FF0000FF"/>
      <color rgb="FF9966FF"/>
      <color rgb="FFCC66FF"/>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MATRIZ_POLOS_DESARROLLO" displayName="MATRIZ_POLOS_DESARROLLO" ref="A2:AH6" totalsRowShown="0" headerRowDxfId="151" dataDxfId="149" headerRowBorderDxfId="150" tableBorderDxfId="148" totalsRowBorderDxfId="147">
  <tableColumns count="34">
    <tableColumn id="1" xr3:uid="{00000000-0010-0000-0000-000001000000}" name="Sector vigente " dataDxfId="146"/>
    <tableColumn id="2" xr3:uid="{00000000-0010-0000-0000-000002000000}" name="PD" dataDxfId="145">
      <calculatedColumnFormula>VALUE(MID(C3,1,FIND(".",C3,1)-1))</calculatedColumnFormula>
    </tableColumn>
    <tableColumn id="3" xr3:uid="{00000000-0010-0000-0000-000003000000}" name="Polo de Desarrollo EETID" dataDxfId="144"/>
    <tableColumn id="4" xr3:uid="{00000000-0010-0000-0000-000004000000}" name="COD_POLO" dataDxfId="143">
      <calculatedColumnFormula>VLOOKUP(B3,T_POLOS[],3)</calculatedColumnFormula>
    </tableColumn>
    <tableColumn id="5" xr3:uid="{00000000-0010-0000-0000-000005000000}" name="Condición Habilitante" dataDxfId="142"/>
    <tableColumn id="6" xr3:uid="{00000000-0010-0000-0000-000006000000}" name="COD_CONDICION" dataDxfId="141">
      <calculatedColumnFormula>VLOOKUP(E3,T_CONDICIONES[],2)</calculatedColumnFormula>
    </tableColumn>
    <tableColumn id="7" xr3:uid="{00000000-0010-0000-0000-000007000000}" name="Lista Intervenciones" dataDxfId="140">
      <calculatedColumnFormula>CONCATENATE("INT_",D3,"_",F3)</calculatedColumnFormula>
    </tableColumn>
    <tableColumn id="8" xr3:uid="{00000000-0010-0000-0000-000008000000}" name="Intervención" dataDxfId="139"/>
    <tableColumn id="9" xr3:uid="{00000000-0010-0000-0000-000009000000}" name="Región" dataDxfId="138"/>
    <tableColumn id="29" xr3:uid="{00000000-0010-0000-0000-00001D000000}" name="Lista Prov-Reg" dataDxfId="137">
      <calculatedColumnFormula>CONCATENATE("PROV_",VLOOKUP(I3,T_REGIONES[],2))</calculatedColumnFormula>
    </tableColumn>
    <tableColumn id="10" xr3:uid="{00000000-0010-0000-0000-00000A000000}" name="Provincia" dataDxfId="136"/>
    <tableColumn id="11" xr3:uid="{00000000-0010-0000-0000-00000B000000}" name="Lista Prov-Reg-Cant" dataDxfId="135">
      <calculatedColumnFormula>CONCATENATE("CANT_",VLOOKUP(I3,T_REGIONES[],2),"_",VLOOKUP(K3,T_PROVINCIAS[],2))</calculatedColumnFormula>
    </tableColumn>
    <tableColumn id="12" xr3:uid="{00000000-0010-0000-0000-00000C000000}" name="Cantón" dataDxfId="134"/>
    <tableColumn id="13" xr3:uid="{00000000-0010-0000-0000-00000D000000}" name="KEY Prov-Reg-Cant-Dist" dataDxfId="133">
      <calculatedColumnFormula>CONCATENATE(VLOOKUP(I3,T_REGIONES[],2),"_",VLOOKUP(K3,T_PROVINCIAS[],2),"_",M3)</calculatedColumnFormula>
    </tableColumn>
    <tableColumn id="14" xr3:uid="{00000000-0010-0000-0000-00000E000000}" name="Lista Prov-Reg-Cant-Dist" dataDxfId="132">
      <calculatedColumnFormula>IF(M3="VARIOS","DIST_VAR_VAR",CONCATENATE("DIST_",VLOOKUP(N3,T_CANTONES[],2)))</calculatedColumnFormula>
    </tableColumn>
    <tableColumn id="15" xr3:uid="{00000000-0010-0000-0000-00000F000000}" name="Distrito" dataDxfId="131"/>
    <tableColumn id="16" xr3:uid="{00000000-0010-0000-0000-000010000000}" name="Descripción de la intervención pública" dataDxfId="130"/>
    <tableColumn id="17" xr3:uid="{00000000-0010-0000-0000-000011000000}" name="Objetivo de la intervención pública" dataDxfId="129"/>
    <tableColumn id="18" xr3:uid="{00000000-0010-0000-0000-000012000000}" name="Indicador " dataDxfId="128"/>
    <tableColumn id="19" xr3:uid="{00000000-0010-0000-0000-000013000000}" name="Linea base 2020" dataDxfId="127"/>
    <tableColumn id="20" xr3:uid="{00000000-0010-0000-0000-000014000000}" name="Meta: 2030" dataDxfId="126"/>
    <tableColumn id="21" xr3:uid="{00000000-0010-0000-0000-000015000000}" name="Estimación Presupuestaria 2030" dataDxfId="125"/>
    <tableColumn id="22" xr3:uid="{00000000-0010-0000-0000-000016000000}" name="Meta: 2040" dataDxfId="124"/>
    <tableColumn id="23" xr3:uid="{00000000-0010-0000-0000-000017000000}" name="Estimación Presupuestaria 2040" dataDxfId="123"/>
    <tableColumn id="24" xr3:uid="{00000000-0010-0000-0000-000018000000}" name="Meta: 2050" dataDxfId="122"/>
    <tableColumn id="25" xr3:uid="{00000000-0010-0000-0000-000019000000}" name="Estimación Presupuestaria 2050" dataDxfId="121"/>
    <tableColumn id="26" xr3:uid="{00000000-0010-0000-0000-00001A000000}" name="Institución Ejecutora***" dataDxfId="120"/>
    <tableColumn id="27" xr3:uid="{00000000-0010-0000-0000-00001B000000}" name="Departamento/Area/Unidad Ejecutora " dataDxfId="119"/>
    <tableColumn id="33" xr3:uid="{00000000-0010-0000-0000-000021000000}" name="Riesgo 1" dataDxfId="118"/>
    <tableColumn id="32" xr3:uid="{00000000-0010-0000-0000-000020000000}" name="Riesgo 2" dataDxfId="117"/>
    <tableColumn id="31" xr3:uid="{00000000-0010-0000-0000-00001F000000}" name="Riesgo 3" dataDxfId="116"/>
    <tableColumn id="34" xr3:uid="{00000000-0010-0000-0000-000022000000}" name="Riesgo 4" dataDxfId="115"/>
    <tableColumn id="35" xr3:uid="{00000000-0010-0000-0000-000023000000}" name="Riesgo 5" dataDxfId="114"/>
    <tableColumn id="30" xr3:uid="{00000000-0010-0000-0000-00001E000000}" name="Observaciones" dataDxfId="113"/>
  </tableColumns>
  <tableStyleInfo name="TableStyleLight1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_RIESGOS" displayName="T_RIESGOS" ref="AG45:AH59" totalsRowShown="0" headerRowDxfId="16" dataDxfId="15">
  <autoFilter ref="AG45:AH59" xr:uid="{00000000-0009-0000-0100-00000A000000}"/>
  <tableColumns count="2">
    <tableColumn id="1" xr3:uid="{00000000-0010-0000-0900-000001000000}" name="RG" dataDxfId="14"/>
    <tableColumn id="2" xr3:uid="{00000000-0010-0000-0900-000002000000}" name="RIESGOS" dataDxfId="13"/>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_GAM_OTROS" displayName="T_GAM_OTROS" ref="AG18:AH22" totalsRowShown="0" headerRowDxfId="12">
  <autoFilter ref="AG18:AH22" xr:uid="{00000000-0009-0000-0100-00000B000000}"/>
  <tableColumns count="2">
    <tableColumn id="1" xr3:uid="{00000000-0010-0000-0A00-000001000000}" name="COD" dataDxfId="11"/>
    <tableColumn id="2" xr3:uid="{00000000-0010-0000-0A00-000002000000}" name="OTROS" dataDxfId="10"/>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1000000}" name="MATRIZ_GAM_FRONTERA_OTROS" displayName="MATRIZ_GAM_FRONTERA_OTROS" ref="A2:AE5" totalsRowShown="0" headerRowDxfId="107" dataDxfId="105" headerRowBorderDxfId="106" tableBorderDxfId="104" totalsRowBorderDxfId="103">
  <tableColumns count="31">
    <tableColumn id="1" xr3:uid="{00000000-0010-0000-0100-000001000000}" name="Sector Vigente " dataDxfId="102"/>
    <tableColumn id="4" xr3:uid="{00000000-0010-0000-0100-000004000000}" name="Lugar" dataDxfId="101"/>
    <tableColumn id="5" xr3:uid="{00000000-0010-0000-0100-000005000000}" name="Condición Habilitante" dataDxfId="100"/>
    <tableColumn id="6" xr3:uid="{00000000-0010-0000-0100-000006000000}" name="COD_CONDICION" dataDxfId="99">
      <calculatedColumnFormula>VLOOKUP(C3,T_CONDICIONES[],2)</calculatedColumnFormula>
    </tableColumn>
    <tableColumn id="7" xr3:uid="{00000000-0010-0000-0100-000007000000}" name="Lista Intervenciones" dataDxfId="98">
      <calculatedColumnFormula>CONCATENATE("INT_",B3,"_",D3)</calculatedColumnFormula>
    </tableColumn>
    <tableColumn id="9" xr3:uid="{00000000-0010-0000-0100-000009000000}" name="Región" dataDxfId="97"/>
    <tableColumn id="29" xr3:uid="{00000000-0010-0000-0100-00001D000000}" name="Lista Prov-Reg" dataDxfId="96">
      <calculatedColumnFormula>CONCATENATE("PROV_",VLOOKUP(F3,T_REGIONES[],2))</calculatedColumnFormula>
    </tableColumn>
    <tableColumn id="10" xr3:uid="{00000000-0010-0000-0100-00000A000000}" name="Provincia" dataDxfId="95"/>
    <tableColumn id="11" xr3:uid="{00000000-0010-0000-0100-00000B000000}" name="Lista Prov-Reg-Cant" dataDxfId="94">
      <calculatedColumnFormula>CONCATENATE("CANT_",VLOOKUP(F3,T_REGIONES[],2),"_",VLOOKUP(H3,T_PROVINCIAS[],2))</calculatedColumnFormula>
    </tableColumn>
    <tableColumn id="12" xr3:uid="{00000000-0010-0000-0100-00000C000000}" name="Cantón" dataDxfId="93"/>
    <tableColumn id="13" xr3:uid="{00000000-0010-0000-0100-00000D000000}" name="KEY Prov-Reg-Cant-Dist" dataDxfId="92">
      <calculatedColumnFormula>CONCATENATE(VLOOKUP(F3,T_REGIONES[],2),"_",VLOOKUP(H3,T_PROVINCIAS[],2),"_",J3)</calculatedColumnFormula>
    </tableColumn>
    <tableColumn id="14" xr3:uid="{00000000-0010-0000-0100-00000E000000}" name="Lista Prov-Reg-Cant-Dist" dataDxfId="91">
      <calculatedColumnFormula>IF(J3="VARIOS","DIST_VAR_VAR",CONCATENATE("DIST_",VLOOKUP(K3,T_CANTONES[],2)))</calculatedColumnFormula>
    </tableColumn>
    <tableColumn id="15" xr3:uid="{00000000-0010-0000-0100-00000F000000}" name="Distrito" dataDxfId="90"/>
    <tableColumn id="16" xr3:uid="{00000000-0010-0000-0100-000010000000}" name="Descripción de la Intervención Pública" dataDxfId="89"/>
    <tableColumn id="17" xr3:uid="{00000000-0010-0000-0100-000011000000}" name="Objetivo de la intervención pública" dataDxfId="88"/>
    <tableColumn id="18" xr3:uid="{00000000-0010-0000-0100-000012000000}" name="Indicador " dataDxfId="87"/>
    <tableColumn id="19" xr3:uid="{00000000-0010-0000-0100-000013000000}" name="Linea Base 2020" dataDxfId="86"/>
    <tableColumn id="20" xr3:uid="{00000000-0010-0000-0100-000014000000}" name="Meta: 2030" dataDxfId="85"/>
    <tableColumn id="21" xr3:uid="{00000000-0010-0000-0100-000015000000}" name="Estimación Presupuestaria 2030" dataDxfId="84"/>
    <tableColumn id="22" xr3:uid="{00000000-0010-0000-0100-000016000000}" name="Meta: 2040" dataDxfId="83"/>
    <tableColumn id="23" xr3:uid="{00000000-0010-0000-0100-000017000000}" name="Estimación Presupuestaria 2040" dataDxfId="82"/>
    <tableColumn id="24" xr3:uid="{00000000-0010-0000-0100-000018000000}" name="Meta: 2050" dataDxfId="81"/>
    <tableColumn id="25" xr3:uid="{00000000-0010-0000-0100-000019000000}" name="Estimación Presupuestaria 2050" dataDxfId="80"/>
    <tableColumn id="26" xr3:uid="{00000000-0010-0000-0100-00001A000000}" name="Institución Ejecutora" dataDxfId="79"/>
    <tableColumn id="27" xr3:uid="{00000000-0010-0000-0100-00001B000000}" name="Departamento/Area/Unidad Ejecutora " dataDxfId="78"/>
    <tableColumn id="33" xr3:uid="{00000000-0010-0000-0100-000021000000}" name="Riesgo 1" dataDxfId="77"/>
    <tableColumn id="32" xr3:uid="{00000000-0010-0000-0100-000020000000}" name="Riesgo 2" dataDxfId="76"/>
    <tableColumn id="31" xr3:uid="{00000000-0010-0000-0100-00001F000000}" name="Riesgo 3" dataDxfId="75"/>
    <tableColumn id="34" xr3:uid="{00000000-0010-0000-0100-000022000000}" name="Riesgo 4" dataDxfId="74"/>
    <tableColumn id="35" xr3:uid="{00000000-0010-0000-0100-000023000000}" name="Riesgo 5" dataDxfId="73"/>
    <tableColumn id="30" xr3:uid="{00000000-0010-0000-0100-00001E000000}" name="Observaciones" dataDxfId="72"/>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2000000}" name="T_INTERVENCIONES" displayName="T_INTERVENCIONES" ref="A1:M231" totalsRowShown="0" headerRowDxfId="61" dataDxfId="60">
  <sortState xmlns:xlrd2="http://schemas.microsoft.com/office/spreadsheetml/2017/richdata2" ref="A2:M231">
    <sortCondition ref="A2:A231"/>
    <sortCondition ref="C2:C231"/>
    <sortCondition ref="F2:F231"/>
  </sortState>
  <tableColumns count="13">
    <tableColumn id="1" xr3:uid="{00000000-0010-0000-0200-000001000000}" name="PD" dataDxfId="59"/>
    <tableColumn id="2" xr3:uid="{00000000-0010-0000-0200-000002000000}" name="POLO DE DESARROLLO" dataDxfId="58">
      <calculatedColumnFormula>VLOOKUP(A2,T_POLOS[],2)</calculatedColumnFormula>
    </tableColumn>
    <tableColumn id="3" xr3:uid="{00000000-0010-0000-0200-000003000000}" name="CONDICIÓN" dataDxfId="57"/>
    <tableColumn id="4" xr3:uid="{00000000-0010-0000-0200-000004000000}" name="COND" dataDxfId="56">
      <calculatedColumnFormula>VLOOKUP(C2,T_CONDICIONES[],2)</calculatedColumnFormula>
    </tableColumn>
    <tableColumn id="5" xr3:uid="{00000000-0010-0000-0200-000005000000}" name="KEY" dataDxfId="55">
      <calculatedColumnFormula>CONCATENATE("INT_",VLOOKUP(A2,T_POLOS[],3),"_",D2)</calculatedColumnFormula>
    </tableColumn>
    <tableColumn id="6" xr3:uid="{00000000-0010-0000-0200-000006000000}" name="# Int" dataDxfId="54"/>
    <tableColumn id="7" xr3:uid="{00000000-0010-0000-0200-000007000000}" name="Intervención" dataDxfId="53"/>
    <tableColumn id="8" xr3:uid="{00000000-0010-0000-0200-000008000000}" name="2030" dataDxfId="52"/>
    <tableColumn id="9" xr3:uid="{00000000-0010-0000-0200-000009000000}" name="2040" dataDxfId="51"/>
    <tableColumn id="10" xr3:uid="{00000000-0010-0000-0200-00000A000000}" name="2050" dataDxfId="50"/>
    <tableColumn id="11" xr3:uid="{00000000-0010-0000-0200-00000B000000}" name="Cat" dataDxfId="49"/>
    <tableColumn id="12" xr3:uid="{00000000-0010-0000-0200-00000C000000}" name="DIMENSION" dataDxfId="48"/>
    <tableColumn id="13" xr3:uid="{00000000-0010-0000-0200-00000D000000}" name="Región/Cantón" dataDxfId="47"/>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_REGIONES" displayName="T_REGIONES" ref="M15:O22" totalsRowShown="0" headerRowDxfId="46" dataDxfId="45" tableBorderDxfId="44">
  <autoFilter ref="M15:O22" xr:uid="{00000000-0009-0000-0100-000003000000}"/>
  <sortState xmlns:xlrd2="http://schemas.microsoft.com/office/spreadsheetml/2017/richdata2" ref="M16:O22">
    <sortCondition ref="M16:M22"/>
  </sortState>
  <tableColumns count="3">
    <tableColumn id="1" xr3:uid="{00000000-0010-0000-0300-000001000000}" name="REGIÓN" dataDxfId="43"/>
    <tableColumn id="2" xr3:uid="{00000000-0010-0000-0300-000002000000}" name="COD" dataDxfId="42"/>
    <tableColumn id="3" xr3:uid="{00000000-0010-0000-0300-000003000000}" name="PROV" dataDxfId="4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_PROVINCIAS" displayName="T_PROVINCIAS" ref="M4:N12" totalsRowShown="0" headerRowDxfId="40" dataDxfId="39">
  <autoFilter ref="M4:N12" xr:uid="{00000000-0009-0000-0100-000004000000}"/>
  <sortState xmlns:xlrd2="http://schemas.microsoft.com/office/spreadsheetml/2017/richdata2" ref="M5:N12">
    <sortCondition ref="M5:M12"/>
  </sortState>
  <tableColumns count="2">
    <tableColumn id="1" xr3:uid="{00000000-0010-0000-0400-000001000000}" name="PROVINCIA" dataDxfId="38"/>
    <tableColumn id="2" xr3:uid="{00000000-0010-0000-0400-000002000000}" name="COD" dataDxfId="3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_CANTONES" displayName="T_CANTONES" ref="M25:N109" totalsRowShown="0" headerRowDxfId="36" dataDxfId="34" headerRowBorderDxfId="35">
  <sortState xmlns:xlrd2="http://schemas.microsoft.com/office/spreadsheetml/2017/richdata2" ref="M26:N122">
    <sortCondition ref="M26:M122"/>
  </sortState>
  <tableColumns count="2">
    <tableColumn id="1" xr3:uid="{00000000-0010-0000-0500-000001000000}" name="KEY_REG_PROV_CANT" dataDxfId="33"/>
    <tableColumn id="2" xr3:uid="{00000000-0010-0000-0500-000002000000}" name="KEY_L_DIST" dataDxfId="3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6000000}" name="T_POLOS" displayName="T_POLOS" ref="AG4:AI15" totalsRowShown="0" headerRowDxfId="31" dataDxfId="29" headerRowBorderDxfId="30">
  <sortState xmlns:xlrd2="http://schemas.microsoft.com/office/spreadsheetml/2017/richdata2" ref="AG5:AI16">
    <sortCondition ref="AG5"/>
  </sortState>
  <tableColumns count="3">
    <tableColumn id="3" xr3:uid="{00000000-0010-0000-0600-000003000000}" name="PD" dataDxfId="28"/>
    <tableColumn id="1" xr3:uid="{00000000-0010-0000-0600-000001000000}" name="POLO DE DESARROLLO" dataDxfId="27"/>
    <tableColumn id="2" xr3:uid="{00000000-0010-0000-0600-000002000000}" name="COD" dataDxfId="26"/>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7000000}" name="T_CONDICIONES" displayName="T_CONDICIONES" ref="AK4:AL9" totalsRowShown="0" headerRowDxfId="25" dataDxfId="23" headerRowBorderDxfId="24">
  <sortState xmlns:xlrd2="http://schemas.microsoft.com/office/spreadsheetml/2017/richdata2" ref="AL5:AM9">
    <sortCondition ref="AL19:AL23"/>
  </sortState>
  <tableColumns count="2">
    <tableColumn id="1" xr3:uid="{00000000-0010-0000-0700-000001000000}" name="CONDICIONES HABILITANTES CLAVES" dataDxfId="22"/>
    <tableColumn id="2" xr3:uid="{00000000-0010-0000-0700-000002000000}" name="COD" dataDxfId="21"/>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_SECTOR" displayName="T_SECTOR" ref="AG27:AH41" totalsRowShown="0" headerRowDxfId="20" dataDxfId="19">
  <autoFilter ref="AG27:AH41" xr:uid="{00000000-0009-0000-0100-000009000000}"/>
  <tableColumns count="2">
    <tableColumn id="1" xr3:uid="{00000000-0010-0000-0800-000001000000}" name="SEC" dataDxfId="18"/>
    <tableColumn id="2" xr3:uid="{00000000-0010-0000-0800-000002000000}" name="SECTOR " dataDxfId="17"/>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3.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 Id="rId9" Type="http://schemas.openxmlformats.org/officeDocument/2006/relationships/table" Target="../tables/table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AH9"/>
  <sheetViews>
    <sheetView showGridLines="0" zoomScale="124" zoomScaleNormal="124" workbookViewId="0">
      <pane ySplit="2" topLeftCell="A3" activePane="bottomLeft" state="frozen"/>
      <selection pane="bottomLeft" activeCell="C4" sqref="C4"/>
    </sheetView>
  </sheetViews>
  <sheetFormatPr baseColWidth="10" defaultColWidth="10.81640625" defaultRowHeight="12.5" x14ac:dyDescent="0.35"/>
  <cols>
    <col min="1" max="1" width="29.54296875" style="27" customWidth="1"/>
    <col min="2" max="2" width="3.453125" style="34" hidden="1" customWidth="1"/>
    <col min="3" max="3" width="23.1796875" style="35" bestFit="1" customWidth="1"/>
    <col min="4" max="4" width="11.1796875" style="34" hidden="1" customWidth="1"/>
    <col min="5" max="5" width="19.81640625" style="27" bestFit="1" customWidth="1"/>
    <col min="6" max="6" width="16.453125" style="34" hidden="1" customWidth="1"/>
    <col min="7" max="7" width="14.1796875" style="34" hidden="1" customWidth="1"/>
    <col min="8" max="8" width="28.54296875" style="35" customWidth="1"/>
    <col min="9" max="9" width="9.453125" style="27" bestFit="1" customWidth="1"/>
    <col min="10" max="10" width="13.81640625" style="27" hidden="1" customWidth="1"/>
    <col min="11" max="11" width="10.1796875" style="27" bestFit="1" customWidth="1"/>
    <col min="12" max="12" width="14.54296875" style="27" hidden="1" customWidth="1"/>
    <col min="13" max="13" width="7.54296875" style="27" bestFit="1" customWidth="1"/>
    <col min="14" max="14" width="22.453125" style="27" hidden="1" customWidth="1"/>
    <col min="15" max="15" width="22.81640625" style="27" hidden="1" customWidth="1"/>
    <col min="16" max="16" width="7.54296875" style="27" bestFit="1" customWidth="1"/>
    <col min="17" max="17" width="35" style="27" bestFit="1" customWidth="1"/>
    <col min="18" max="18" width="32" style="27" bestFit="1" customWidth="1"/>
    <col min="19" max="19" width="13.453125" style="27" customWidth="1"/>
    <col min="20" max="20" width="15" style="27" bestFit="1" customWidth="1"/>
    <col min="21" max="21" width="11.453125" style="27" bestFit="1" customWidth="1"/>
    <col min="22" max="22" width="30.453125" style="27" bestFit="1" customWidth="1"/>
    <col min="23" max="23" width="10.453125" style="27" bestFit="1" customWidth="1"/>
    <col min="24" max="24" width="29.453125" style="27" bestFit="1" customWidth="1"/>
    <col min="25" max="25" width="10.453125" style="27" bestFit="1" customWidth="1"/>
    <col min="26" max="26" width="29.453125" style="27" bestFit="1" customWidth="1"/>
    <col min="27" max="27" width="21.26953125" style="27" bestFit="1" customWidth="1"/>
    <col min="28" max="28" width="34" style="27" bestFit="1" customWidth="1"/>
    <col min="29" max="33" width="12.453125" style="27" customWidth="1"/>
    <col min="34" max="34" width="36.1796875" style="27" bestFit="1" customWidth="1"/>
    <col min="35" max="16384" width="10.81640625" style="27"/>
  </cols>
  <sheetData>
    <row r="1" spans="1:34" ht="30" customHeight="1" x14ac:dyDescent="0.35">
      <c r="A1" s="136" t="s">
        <v>1263</v>
      </c>
      <c r="B1" s="136"/>
      <c r="C1" s="136"/>
      <c r="D1" s="136"/>
      <c r="E1" s="136"/>
      <c r="F1" s="136"/>
      <c r="G1" s="136"/>
      <c r="H1" s="136"/>
      <c r="I1" s="86"/>
      <c r="J1" s="86"/>
      <c r="K1" s="86"/>
      <c r="L1" s="86"/>
      <c r="M1" s="86"/>
      <c r="N1" s="86"/>
      <c r="O1" s="86"/>
      <c r="P1" s="86"/>
      <c r="Q1" s="86"/>
      <c r="R1" s="86"/>
      <c r="S1" s="86"/>
      <c r="T1" s="86"/>
      <c r="U1" s="86"/>
      <c r="V1" s="86"/>
      <c r="W1" s="86"/>
      <c r="X1" s="86"/>
      <c r="Y1" s="86"/>
      <c r="Z1" s="86"/>
      <c r="AA1" s="86"/>
      <c r="AB1" s="86"/>
      <c r="AC1" s="86"/>
      <c r="AD1" s="86"/>
      <c r="AE1" s="86"/>
      <c r="AF1" s="86"/>
      <c r="AG1" s="86"/>
      <c r="AH1" s="87" t="s">
        <v>1264</v>
      </c>
    </row>
    <row r="2" spans="1:34" s="44" customFormat="1" ht="26" x14ac:dyDescent="0.35">
      <c r="A2" s="45" t="s">
        <v>213</v>
      </c>
      <c r="B2" s="48" t="s">
        <v>1025</v>
      </c>
      <c r="C2" s="49" t="s">
        <v>1028</v>
      </c>
      <c r="D2" s="48" t="s">
        <v>985</v>
      </c>
      <c r="E2" s="47" t="s">
        <v>978</v>
      </c>
      <c r="F2" s="48" t="s">
        <v>986</v>
      </c>
      <c r="G2" s="48" t="s">
        <v>993</v>
      </c>
      <c r="H2" s="50" t="s">
        <v>992</v>
      </c>
      <c r="I2" s="47" t="s">
        <v>3</v>
      </c>
      <c r="J2" s="48" t="s">
        <v>1029</v>
      </c>
      <c r="K2" s="47" t="s">
        <v>677</v>
      </c>
      <c r="L2" s="48" t="s">
        <v>1030</v>
      </c>
      <c r="M2" s="47" t="s">
        <v>0</v>
      </c>
      <c r="N2" s="48" t="s">
        <v>880</v>
      </c>
      <c r="O2" s="48" t="s">
        <v>709</v>
      </c>
      <c r="P2" s="47" t="s">
        <v>222</v>
      </c>
      <c r="Q2" s="37" t="s">
        <v>1209</v>
      </c>
      <c r="R2" s="37" t="s">
        <v>214</v>
      </c>
      <c r="S2" s="37" t="s">
        <v>216</v>
      </c>
      <c r="T2" s="37" t="s">
        <v>224</v>
      </c>
      <c r="U2" s="37" t="s">
        <v>218</v>
      </c>
      <c r="V2" s="37" t="s">
        <v>1353</v>
      </c>
      <c r="W2" s="37" t="s">
        <v>217</v>
      </c>
      <c r="X2" s="37" t="s">
        <v>220</v>
      </c>
      <c r="Y2" s="37" t="s">
        <v>219</v>
      </c>
      <c r="Z2" s="37" t="s">
        <v>221</v>
      </c>
      <c r="AA2" s="37" t="s">
        <v>1208</v>
      </c>
      <c r="AB2" s="37" t="s">
        <v>223</v>
      </c>
      <c r="AC2" s="51" t="s">
        <v>1035</v>
      </c>
      <c r="AD2" s="51" t="s">
        <v>1036</v>
      </c>
      <c r="AE2" s="51" t="s">
        <v>1037</v>
      </c>
      <c r="AF2" s="51" t="s">
        <v>1038</v>
      </c>
      <c r="AG2" s="51" t="s">
        <v>1039</v>
      </c>
      <c r="AH2" s="43" t="s">
        <v>1040</v>
      </c>
    </row>
    <row r="3" spans="1:34" s="36" customFormat="1" ht="107.5" customHeight="1" x14ac:dyDescent="0.35">
      <c r="A3" s="126" t="s">
        <v>1355</v>
      </c>
      <c r="B3" s="52">
        <f>VALUE(MID(C3,1,FIND(".",C3,1)-1))</f>
        <v>7</v>
      </c>
      <c r="C3" s="52" t="s">
        <v>970</v>
      </c>
      <c r="D3" s="52" t="str">
        <f>VLOOKUP(B3,T_POLOS[],3)</f>
        <v>PD7</v>
      </c>
      <c r="E3" s="85" t="s">
        <v>10</v>
      </c>
      <c r="F3" s="52" t="str">
        <f>VLOOKUP(E3,T_CONDICIONES[],2)</f>
        <v>CN</v>
      </c>
      <c r="G3" s="52" t="str">
        <f>CONCATENATE("INT_",D3,"_",F3)</f>
        <v>INT_PD7_CN</v>
      </c>
      <c r="H3" s="52" t="s">
        <v>1210</v>
      </c>
      <c r="I3" s="39" t="s">
        <v>368</v>
      </c>
      <c r="J3" s="39" t="str">
        <f>CONCATENATE("PROV_",VLOOKUP(I3,T_REGIONES[],2))</f>
        <v>PROV_HN</v>
      </c>
      <c r="K3" s="39" t="s">
        <v>360</v>
      </c>
      <c r="L3" s="39" t="str">
        <f>CONCATENATE("CANT_",VLOOKUP(I3,T_REGIONES[],2),"_",VLOOKUP(K3,T_PROVINCIAS[],2))</f>
        <v>CANT_HN_ALA</v>
      </c>
      <c r="M3" s="39" t="s">
        <v>1215</v>
      </c>
      <c r="N3" s="39" t="str">
        <f>CONCATENATE(VLOOKUP(I3,T_REGIONES[],2),"_",VLOOKUP(K3,T_PROVINCIAS[],2),"_",M3)</f>
        <v>HN_ALA_VARIOS</v>
      </c>
      <c r="O3" s="39" t="str">
        <f>IF(M3="VARIOS","DIST_VAR_VAR",CONCATENATE("DIST_",VLOOKUP(N3,T_CANTONES[],2)))</f>
        <v>DIST_VAR_VAR</v>
      </c>
      <c r="P3" s="39" t="s">
        <v>1215</v>
      </c>
      <c r="Q3" s="39" t="s">
        <v>1359</v>
      </c>
      <c r="R3" s="39" t="s">
        <v>1356</v>
      </c>
      <c r="S3" s="39" t="s">
        <v>1360</v>
      </c>
      <c r="T3" s="39">
        <v>0</v>
      </c>
      <c r="U3" s="128" t="s">
        <v>1361</v>
      </c>
      <c r="V3" s="129">
        <v>5000000000</v>
      </c>
      <c r="W3" s="39"/>
      <c r="X3" s="39"/>
      <c r="Y3" s="39"/>
      <c r="Z3" s="106"/>
      <c r="AA3" s="130" t="s">
        <v>1357</v>
      </c>
      <c r="AB3" s="130" t="s">
        <v>1358</v>
      </c>
      <c r="AC3" s="131" t="s">
        <v>1242</v>
      </c>
      <c r="AD3" s="131" t="s">
        <v>1257</v>
      </c>
      <c r="AE3" s="131" t="s">
        <v>1259</v>
      </c>
      <c r="AF3" s="131" t="s">
        <v>1243</v>
      </c>
      <c r="AG3" s="131" t="s">
        <v>1261</v>
      </c>
      <c r="AH3" s="135" t="s">
        <v>1362</v>
      </c>
    </row>
    <row r="4" spans="1:34" s="36" customFormat="1" ht="125" x14ac:dyDescent="0.35">
      <c r="A4" s="94" t="s">
        <v>1355</v>
      </c>
      <c r="B4" s="90">
        <f t="shared" ref="B4:B5" si="0">VALUE(MID(C4,1,FIND(".",C4,1)-1))</f>
        <v>12</v>
      </c>
      <c r="C4" s="132" t="s">
        <v>975</v>
      </c>
      <c r="D4" s="92" t="str">
        <f>VLOOKUP(B4,T_POLOS[],3)</f>
        <v>PD12</v>
      </c>
      <c r="E4" s="127" t="s">
        <v>10</v>
      </c>
      <c r="F4" s="94" t="str">
        <f>VLOOKUP(E4,T_CONDICIONES[],2)</f>
        <v>CN</v>
      </c>
      <c r="G4" s="90" t="str">
        <f t="shared" ref="G4:G5" si="1">CONCATENATE("INT_",D4,"_",F4)</f>
        <v>INT_PD12_CN</v>
      </c>
      <c r="H4" s="90" t="s">
        <v>1210</v>
      </c>
      <c r="I4" s="96" t="s">
        <v>345</v>
      </c>
      <c r="J4" s="96" t="str">
        <f>CONCATENATE("PROV_",VLOOKUP(I4,T_REGIONES[],2))</f>
        <v>PROV_BR</v>
      </c>
      <c r="K4" s="96" t="s">
        <v>575</v>
      </c>
      <c r="L4" s="96" t="str">
        <f>CONCATENATE("CANT_",VLOOKUP(I4,T_REGIONES[],2),"_",VLOOKUP(K4,T_PROVINCIAS[],2))</f>
        <v>CANT_BR_PUN</v>
      </c>
      <c r="M4" s="96" t="s">
        <v>1215</v>
      </c>
      <c r="N4" s="96" t="str">
        <f>CONCATENATE(VLOOKUP(I4,T_REGIONES[],2),"_",VLOOKUP(K4,T_PROVINCIAS[],2),"_",M4)</f>
        <v>BR_PUN_VARIOS</v>
      </c>
      <c r="O4" s="96" t="str">
        <f>IF(M4="VARIOS","DIST_VAR_VAR",CONCATENATE("DIST_",VLOOKUP(N4,T_CANTONES[],2)))</f>
        <v>DIST_VAR_VAR</v>
      </c>
      <c r="P4" s="96" t="s">
        <v>1215</v>
      </c>
      <c r="Q4" s="96" t="s">
        <v>1359</v>
      </c>
      <c r="R4" s="96" t="s">
        <v>1356</v>
      </c>
      <c r="S4" s="39" t="s">
        <v>1360</v>
      </c>
      <c r="T4" s="96">
        <v>0</v>
      </c>
      <c r="U4" s="128" t="s">
        <v>1361</v>
      </c>
      <c r="V4" s="129">
        <v>5000000000</v>
      </c>
      <c r="W4" s="96"/>
      <c r="X4" s="96"/>
      <c r="Y4" s="96"/>
      <c r="Z4" s="133"/>
      <c r="AA4" s="130" t="s">
        <v>1357</v>
      </c>
      <c r="AB4" s="130" t="s">
        <v>1358</v>
      </c>
      <c r="AC4" s="134" t="s">
        <v>1242</v>
      </c>
      <c r="AD4" s="134" t="s">
        <v>1257</v>
      </c>
      <c r="AE4" s="134" t="s">
        <v>1259</v>
      </c>
      <c r="AF4" s="134" t="s">
        <v>1243</v>
      </c>
      <c r="AG4" s="134" t="s">
        <v>1261</v>
      </c>
      <c r="AH4" s="135" t="s">
        <v>1363</v>
      </c>
    </row>
    <row r="5" spans="1:34" s="36" customFormat="1" x14ac:dyDescent="0.35">
      <c r="A5" s="89"/>
      <c r="B5" s="90" t="e">
        <f t="shared" si="0"/>
        <v>#VALUE!</v>
      </c>
      <c r="C5" s="91"/>
      <c r="D5" s="92" t="e">
        <f>VLOOKUP(B5,T_POLOS[],3)</f>
        <v>#VALUE!</v>
      </c>
      <c r="E5" s="127"/>
      <c r="F5" s="94" t="e">
        <f>VLOOKUP(E5,T_CONDICIONES[],2)</f>
        <v>#N/A</v>
      </c>
      <c r="G5" s="90" t="e">
        <f t="shared" si="1"/>
        <v>#VALUE!</v>
      </c>
      <c r="H5" s="95"/>
      <c r="I5" s="96"/>
      <c r="J5" s="97" t="e">
        <f>CONCATENATE("PROV_",VLOOKUP(I5,T_REGIONES[],2))</f>
        <v>#N/A</v>
      </c>
      <c r="K5" s="96"/>
      <c r="L5" s="96" t="e">
        <f>CONCATENATE("CANT_",VLOOKUP(I5,T_REGIONES[],2),"_",VLOOKUP(K5,T_PROVINCIAS[],2))</f>
        <v>#N/A</v>
      </c>
      <c r="M5" s="96"/>
      <c r="N5" s="96" t="e">
        <f>CONCATENATE(VLOOKUP(I5,T_REGIONES[],2),"_",VLOOKUP(K5,T_PROVINCIAS[],2),"_",M5)</f>
        <v>#N/A</v>
      </c>
      <c r="O5" s="96" t="e">
        <f>IF(M5="VARIOS","DIST_VAR_VAR",CONCATENATE("DIST_",VLOOKUP(N5,T_CANTONES[],2)))</f>
        <v>#N/A</v>
      </c>
      <c r="P5" s="96"/>
      <c r="Q5" s="97"/>
      <c r="R5" s="97"/>
      <c r="S5" s="97"/>
      <c r="T5" s="97"/>
      <c r="U5" s="98"/>
      <c r="V5" s="98"/>
      <c r="W5" s="97"/>
      <c r="X5" s="97"/>
      <c r="Y5" s="97"/>
      <c r="Z5" s="97"/>
      <c r="AA5" s="97"/>
      <c r="AB5" s="97"/>
      <c r="AC5" s="99"/>
      <c r="AD5" s="99"/>
      <c r="AE5" s="99"/>
      <c r="AF5" s="99"/>
      <c r="AG5" s="99"/>
      <c r="AH5" s="99"/>
    </row>
    <row r="6" spans="1:34" x14ac:dyDescent="0.35">
      <c r="A6" s="89"/>
      <c r="B6" s="90" t="e">
        <f>VALUE(MID(C6,1,FIND(".",C6,1)-1))</f>
        <v>#VALUE!</v>
      </c>
      <c r="C6" s="91"/>
      <c r="D6" s="92" t="e">
        <f>VLOOKUP(B6,T_POLOS[],3)</f>
        <v>#VALUE!</v>
      </c>
      <c r="E6" s="93"/>
      <c r="F6" s="94" t="e">
        <f>VLOOKUP(E6,T_CONDICIONES[],2)</f>
        <v>#N/A</v>
      </c>
      <c r="G6" s="90" t="e">
        <f>CONCATENATE("INT_",D6,"_",F6)</f>
        <v>#VALUE!</v>
      </c>
      <c r="H6" s="95"/>
      <c r="I6" s="96"/>
      <c r="J6" s="97" t="e">
        <f>CONCATENATE("PROV_",VLOOKUP(I6,T_REGIONES[],2))</f>
        <v>#N/A</v>
      </c>
      <c r="K6" s="96"/>
      <c r="L6" s="96" t="e">
        <f>CONCATENATE("CANT_",VLOOKUP(I6,T_REGIONES[],2),"_",VLOOKUP(K6,T_PROVINCIAS[],2))</f>
        <v>#N/A</v>
      </c>
      <c r="M6" s="96"/>
      <c r="N6" s="96" t="e">
        <f>CONCATENATE(VLOOKUP(I6,T_REGIONES[],2),"_",VLOOKUP(K6,T_PROVINCIAS[],2),"_",M6)</f>
        <v>#N/A</v>
      </c>
      <c r="O6" s="96" t="e">
        <f>IF(M6="VARIOS","DIST_VAR_VAR",CONCATENATE("DIST_",VLOOKUP(N6,T_CANTONES[],2)))</f>
        <v>#N/A</v>
      </c>
      <c r="P6" s="96"/>
      <c r="Q6" s="97"/>
      <c r="R6" s="97"/>
      <c r="S6" s="97"/>
      <c r="T6" s="97"/>
      <c r="U6" s="98"/>
      <c r="V6" s="98"/>
      <c r="W6" s="97"/>
      <c r="X6" s="97"/>
      <c r="Y6" s="97"/>
      <c r="Z6" s="97"/>
      <c r="AA6" s="97"/>
      <c r="AB6" s="97"/>
      <c r="AC6" s="99"/>
      <c r="AD6" s="99"/>
      <c r="AE6" s="99"/>
      <c r="AF6" s="99"/>
      <c r="AG6" s="99"/>
      <c r="AH6" s="99"/>
    </row>
    <row r="9" spans="1:34" x14ac:dyDescent="0.35">
      <c r="E9" s="125"/>
      <c r="F9" s="125"/>
      <c r="G9" s="125"/>
      <c r="H9" s="125"/>
    </row>
  </sheetData>
  <mergeCells count="1">
    <mergeCell ref="A1:H1"/>
  </mergeCells>
  <phoneticPr fontId="16" type="noConversion"/>
  <conditionalFormatting sqref="E3:E6">
    <cfRule type="expression" dxfId="156" priority="1">
      <formula>F3="de"</formula>
    </cfRule>
    <cfRule type="expression" dxfId="155" priority="2">
      <formula>F3="chi"</formula>
    </cfRule>
    <cfRule type="expression" dxfId="154" priority="3">
      <formula>F3="is"</formula>
    </cfRule>
    <cfRule type="expression" dxfId="153" priority="4">
      <formula>F3="cn"</formula>
    </cfRule>
    <cfRule type="expression" dxfId="152" priority="5">
      <formula>F3="ic"</formula>
    </cfRule>
  </conditionalFormatting>
  <dataValidations count="5">
    <dataValidation type="list" allowBlank="1" showInputMessage="1" showErrorMessage="1" sqref="I3:I6" xr:uid="{00000000-0002-0000-0000-000000000000}">
      <formula1>REGION</formula1>
    </dataValidation>
    <dataValidation type="list" allowBlank="1" showInputMessage="1" showErrorMessage="1" sqref="E3:E6" xr:uid="{00000000-0002-0000-0000-000001000000}">
      <formula1>L_CONDICIONES_HABILITANTES</formula1>
    </dataValidation>
    <dataValidation type="list" allowBlank="1" showInputMessage="1" showErrorMessage="1" sqref="C3:C6" xr:uid="{00000000-0002-0000-0000-000002000000}">
      <formula1>L_POLOS_DESARROLLO</formula1>
    </dataValidation>
    <dataValidation type="list" allowBlank="1" showInputMessage="1" showErrorMessage="1" sqref="AC3:AG6" xr:uid="{00000000-0002-0000-0000-000003000000}">
      <formula1>L_RIESGOS</formula1>
    </dataValidation>
    <dataValidation type="list" allowBlank="1" showInputMessage="1" showErrorMessage="1" sqref="M3:M6 H3:H6 K3:K6 P3:P6" xr:uid="{00000000-0002-0000-0000-000004000000}">
      <formula1>INDIRECT(G3)</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5000000}">
          <x14:formula1>
            <xm:f>IF!$AH$28:$AH$41</xm:f>
          </x14:formula1>
          <xm:sqref>A3:A6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sheetPr>
  <dimension ref="A1:AI5"/>
  <sheetViews>
    <sheetView showGridLines="0" topLeftCell="W1" zoomScale="80" zoomScaleNormal="80" workbookViewId="0">
      <pane ySplit="2" topLeftCell="A3" activePane="bottomLeft" state="frozen"/>
      <selection sqref="A1:XFD1"/>
      <selection pane="bottomLeft" activeCell="AE3" sqref="AE3"/>
    </sheetView>
  </sheetViews>
  <sheetFormatPr baseColWidth="10" defaultColWidth="10.81640625" defaultRowHeight="12.5" x14ac:dyDescent="0.35"/>
  <cols>
    <col min="1" max="1" width="20.453125" style="27" customWidth="1"/>
    <col min="2" max="2" width="13.81640625" style="27" customWidth="1"/>
    <col min="3" max="3" width="24.81640625" style="27" bestFit="1" customWidth="1"/>
    <col min="4" max="4" width="16.7265625" style="27" hidden="1" customWidth="1"/>
    <col min="5" max="5" width="18.54296875" style="27" hidden="1" customWidth="1"/>
    <col min="6" max="6" width="9.453125" style="27" bestFit="1" customWidth="1"/>
    <col min="7" max="7" width="13.81640625" style="27" hidden="1" customWidth="1"/>
    <col min="8" max="8" width="13.26953125" style="27" bestFit="1" customWidth="1"/>
    <col min="9" max="9" width="18.54296875" style="27" hidden="1" customWidth="1"/>
    <col min="10" max="10" width="10.81640625" style="27" bestFit="1" customWidth="1"/>
    <col min="11" max="11" width="22.26953125" style="27" hidden="1" customWidth="1"/>
    <col min="12" max="12" width="22.7265625" style="27" hidden="1" customWidth="1"/>
    <col min="13" max="13" width="8.26953125" style="27" customWidth="1"/>
    <col min="14" max="14" width="34.54296875" style="27" customWidth="1"/>
    <col min="15" max="15" width="33.54296875" style="27" customWidth="1"/>
    <col min="16" max="18" width="19.453125" style="27" customWidth="1"/>
    <col min="19" max="19" width="31" style="27" customWidth="1"/>
    <col min="20" max="20" width="19.453125" style="27" customWidth="1"/>
    <col min="21" max="21" width="31" style="27" customWidth="1"/>
    <col min="22" max="22" width="19.453125" style="27" customWidth="1"/>
    <col min="23" max="23" width="31" style="27" customWidth="1"/>
    <col min="24" max="24" width="23" style="27" customWidth="1"/>
    <col min="25" max="25" width="36.1796875" style="27" customWidth="1"/>
    <col min="26" max="30" width="13.1796875" style="27" customWidth="1"/>
    <col min="31" max="31" width="36.1796875" style="27" customWidth="1"/>
    <col min="32" max="16384" width="10.81640625" style="27"/>
  </cols>
  <sheetData>
    <row r="1" spans="1:35" ht="30" customHeight="1" x14ac:dyDescent="0.35">
      <c r="A1" s="136" t="s">
        <v>1263</v>
      </c>
      <c r="B1" s="136"/>
      <c r="C1" s="136"/>
      <c r="D1" s="136"/>
      <c r="E1" s="136"/>
      <c r="F1" s="136"/>
      <c r="G1" s="136"/>
      <c r="H1" s="136"/>
      <c r="I1" s="86"/>
      <c r="J1" s="86"/>
      <c r="K1" s="86"/>
      <c r="L1" s="86"/>
      <c r="M1" s="86"/>
      <c r="N1" s="86"/>
      <c r="O1" s="86"/>
      <c r="P1" s="86"/>
      <c r="Q1" s="86"/>
      <c r="R1" s="86"/>
      <c r="S1" s="86"/>
      <c r="T1" s="86"/>
      <c r="U1" s="86"/>
      <c r="V1" s="86"/>
      <c r="W1" s="86"/>
      <c r="X1" s="86"/>
      <c r="Y1" s="86"/>
      <c r="Z1" s="86"/>
      <c r="AA1" s="86"/>
      <c r="AB1" s="86"/>
      <c r="AC1" s="86"/>
      <c r="AD1" s="86"/>
      <c r="AE1" s="87" t="s">
        <v>1264</v>
      </c>
      <c r="AF1" s="86"/>
      <c r="AG1" s="86"/>
      <c r="AH1" s="86"/>
      <c r="AI1" s="87"/>
    </row>
    <row r="2" spans="1:35" s="44" customFormat="1" ht="13" x14ac:dyDescent="0.35">
      <c r="A2" s="45" t="s">
        <v>1254</v>
      </c>
      <c r="B2" s="47" t="s">
        <v>1032</v>
      </c>
      <c r="C2" s="47" t="s">
        <v>978</v>
      </c>
      <c r="D2" s="46" t="s">
        <v>986</v>
      </c>
      <c r="E2" s="46" t="s">
        <v>993</v>
      </c>
      <c r="F2" s="47" t="s">
        <v>3</v>
      </c>
      <c r="G2" s="48" t="s">
        <v>1029</v>
      </c>
      <c r="H2" s="47" t="s">
        <v>677</v>
      </c>
      <c r="I2" s="48" t="s">
        <v>1030</v>
      </c>
      <c r="J2" s="47" t="s">
        <v>0</v>
      </c>
      <c r="K2" s="48" t="s">
        <v>880</v>
      </c>
      <c r="L2" s="48" t="s">
        <v>709</v>
      </c>
      <c r="M2" s="47" t="s">
        <v>222</v>
      </c>
      <c r="N2" s="37" t="s">
        <v>1265</v>
      </c>
      <c r="O2" s="37" t="s">
        <v>214</v>
      </c>
      <c r="P2" s="37" t="s">
        <v>216</v>
      </c>
      <c r="Q2" s="37" t="s">
        <v>1262</v>
      </c>
      <c r="R2" s="37" t="s">
        <v>218</v>
      </c>
      <c r="S2" s="37" t="s">
        <v>1353</v>
      </c>
      <c r="T2" s="37" t="s">
        <v>217</v>
      </c>
      <c r="U2" s="37" t="s">
        <v>220</v>
      </c>
      <c r="V2" s="37" t="s">
        <v>219</v>
      </c>
      <c r="W2" s="37" t="s">
        <v>221</v>
      </c>
      <c r="X2" s="37" t="s">
        <v>1354</v>
      </c>
      <c r="Y2" s="37" t="s">
        <v>223</v>
      </c>
      <c r="Z2" s="51" t="s">
        <v>1035</v>
      </c>
      <c r="AA2" s="51" t="s">
        <v>1036</v>
      </c>
      <c r="AB2" s="51" t="s">
        <v>1037</v>
      </c>
      <c r="AC2" s="51" t="s">
        <v>1038</v>
      </c>
      <c r="AD2" s="51" t="s">
        <v>1039</v>
      </c>
      <c r="AE2" s="43" t="s">
        <v>1040</v>
      </c>
    </row>
    <row r="3" spans="1:35" s="36" customFormat="1" ht="37.5" x14ac:dyDescent="0.35">
      <c r="A3" s="38" t="s">
        <v>1351</v>
      </c>
      <c r="B3" s="40" t="s">
        <v>1272</v>
      </c>
      <c r="C3" s="78" t="s">
        <v>988</v>
      </c>
      <c r="D3" s="39" t="str">
        <f>VLOOKUP(C3,T_CONDICIONES[],2)</f>
        <v>DE</v>
      </c>
      <c r="E3" s="39" t="str">
        <f t="shared" ref="E3:E4" si="0">CONCATENATE("INT_",B3,"_",D3)</f>
        <v>INT_01. Polo GAM y Occidente_DE</v>
      </c>
      <c r="F3" s="39" t="s">
        <v>235</v>
      </c>
      <c r="G3" s="40" t="str">
        <f>CONCATENATE("PROV_",VLOOKUP(F3,T_REGIONES[],2))</f>
        <v>PROV_CR</v>
      </c>
      <c r="H3" s="39" t="s">
        <v>447</v>
      </c>
      <c r="I3" s="39" t="str">
        <f>CONCATENATE("CANT_",VLOOKUP(F3,T_REGIONES[],2),"_",VLOOKUP(H3,T_PROVINCIAS[],2))</f>
        <v>CANT_CR_CAR</v>
      </c>
      <c r="J3" s="39" t="s">
        <v>447</v>
      </c>
      <c r="K3" s="39" t="str">
        <f>CONCATENATE(VLOOKUP(F3,T_REGIONES[],2),"_",VLOOKUP(H3,T_PROVINCIAS[],2),"_",J3)</f>
        <v>CR_CAR_CARTAGO</v>
      </c>
      <c r="L3" s="39" t="str">
        <f>IF(J3="VARIOS","DIST_VAR_VAR",CONCATENATE("DIST_",VLOOKUP(K3,T_CANTONES[],2)))</f>
        <v>DIST_CR_CAR_301</v>
      </c>
      <c r="M3" s="39" t="s">
        <v>234</v>
      </c>
      <c r="N3" s="40"/>
      <c r="O3" s="40"/>
      <c r="P3" s="40"/>
      <c r="Q3" s="40"/>
      <c r="R3" s="41" t="s">
        <v>215</v>
      </c>
      <c r="S3" s="41"/>
      <c r="T3" s="40"/>
      <c r="U3" s="40"/>
      <c r="V3" s="40"/>
      <c r="W3" s="40"/>
      <c r="X3" s="40"/>
      <c r="Y3" s="40"/>
      <c r="Z3" s="42"/>
      <c r="AA3" s="42"/>
      <c r="AB3" s="42"/>
      <c r="AC3" s="42"/>
      <c r="AD3" s="42"/>
      <c r="AE3" s="42"/>
    </row>
    <row r="4" spans="1:35" ht="25" x14ac:dyDescent="0.35">
      <c r="A4" s="123" t="s">
        <v>1352</v>
      </c>
      <c r="B4" s="97" t="s">
        <v>1272</v>
      </c>
      <c r="C4" s="97" t="s">
        <v>2</v>
      </c>
      <c r="D4" s="96" t="str">
        <f>VLOOKUP(C4,T_CONDICIONES[],2)</f>
        <v>CHI</v>
      </c>
      <c r="E4" s="96" t="str">
        <f t="shared" si="0"/>
        <v>INT_01. Polo GAM y Occidente_CHI</v>
      </c>
      <c r="F4" s="96"/>
      <c r="G4" s="97" t="e">
        <f>CONCATENATE("PROV_",VLOOKUP(F4,T_REGIONES[],2))</f>
        <v>#N/A</v>
      </c>
      <c r="H4" s="96"/>
      <c r="I4" s="96" t="e">
        <f>CONCATENATE("CANT_",VLOOKUP(F4,T_REGIONES[],2),"_",VLOOKUP(H4,T_PROVINCIAS[],2))</f>
        <v>#N/A</v>
      </c>
      <c r="J4" s="96"/>
      <c r="K4" s="96" t="e">
        <f>CONCATENATE(VLOOKUP(F4,T_REGIONES[],2),"_",VLOOKUP(H4,T_PROVINCIAS[],2),"_",J4)</f>
        <v>#N/A</v>
      </c>
      <c r="L4" s="124" t="e">
        <f>IF(J4="VARIOS","DIST_VAR_VAR",CONCATENATE("DIST_",VLOOKUP(K4,T_CANTONES[],2)))</f>
        <v>#N/A</v>
      </c>
      <c r="M4" s="96"/>
      <c r="N4" s="97"/>
      <c r="O4" s="97"/>
      <c r="P4" s="97"/>
      <c r="Q4" s="97"/>
      <c r="R4" s="98"/>
      <c r="S4" s="98"/>
      <c r="T4" s="97"/>
      <c r="U4" s="97"/>
      <c r="V4" s="97"/>
      <c r="W4" s="97"/>
      <c r="X4" s="97"/>
      <c r="Y4" s="97"/>
      <c r="Z4" s="99"/>
      <c r="AA4" s="99"/>
      <c r="AB4" s="99"/>
      <c r="AC4" s="99"/>
      <c r="AD4" s="99"/>
      <c r="AE4" s="99"/>
    </row>
    <row r="5" spans="1:35" x14ac:dyDescent="0.35">
      <c r="A5" s="123"/>
      <c r="B5" s="97"/>
      <c r="C5" s="97"/>
      <c r="D5" s="96" t="e">
        <f>VLOOKUP(C5,T_CONDICIONES[],2)</f>
        <v>#N/A</v>
      </c>
      <c r="E5" s="96" t="e">
        <f>CONCATENATE("INT_",B5,"_",D5)</f>
        <v>#N/A</v>
      </c>
      <c r="F5" s="96"/>
      <c r="G5" s="97" t="e">
        <f>CONCATENATE("PROV_",VLOOKUP(F5,T_REGIONES[],2))</f>
        <v>#N/A</v>
      </c>
      <c r="H5" s="96"/>
      <c r="I5" s="96" t="e">
        <f>CONCATENATE("CANT_",VLOOKUP(F5,T_REGIONES[],2),"_",VLOOKUP(H5,T_PROVINCIAS[],2))</f>
        <v>#N/A</v>
      </c>
      <c r="J5" s="96"/>
      <c r="K5" s="96" t="e">
        <f>CONCATENATE(VLOOKUP(F5,T_REGIONES[],2),"_",VLOOKUP(H5,T_PROVINCIAS[],2),"_",J5)</f>
        <v>#N/A</v>
      </c>
      <c r="L5" s="124" t="e">
        <f>IF(J5="VARIOS","DIST_VAR_VAR",CONCATENATE("DIST_",VLOOKUP(K5,T_CANTONES[],2)))</f>
        <v>#N/A</v>
      </c>
      <c r="M5" s="96"/>
      <c r="N5" s="97"/>
      <c r="O5" s="97"/>
      <c r="P5" s="97"/>
      <c r="Q5" s="97"/>
      <c r="R5" s="98"/>
      <c r="S5" s="98"/>
      <c r="T5" s="97"/>
      <c r="U5" s="97"/>
      <c r="V5" s="97"/>
      <c r="W5" s="97"/>
      <c r="X5" s="97"/>
      <c r="Y5" s="97"/>
      <c r="Z5" s="99"/>
      <c r="AA5" s="99"/>
      <c r="AB5" s="99"/>
      <c r="AC5" s="99"/>
      <c r="AD5" s="99"/>
      <c r="AE5" s="99"/>
    </row>
  </sheetData>
  <mergeCells count="1">
    <mergeCell ref="A1:H1"/>
  </mergeCells>
  <conditionalFormatting sqref="C3:C5">
    <cfRule type="expression" dxfId="112" priority="1">
      <formula>D3="de"</formula>
    </cfRule>
    <cfRule type="expression" dxfId="111" priority="2">
      <formula>D3="chi"</formula>
    </cfRule>
    <cfRule type="expression" dxfId="110" priority="3">
      <formula>D3="is"</formula>
    </cfRule>
    <cfRule type="expression" dxfId="109" priority="4">
      <formula>D3="cn"</formula>
    </cfRule>
    <cfRule type="expression" dxfId="108" priority="5">
      <formula>D3="ic"</formula>
    </cfRule>
  </conditionalFormatting>
  <dataValidations count="6">
    <dataValidation type="list" allowBlank="1" showInputMessage="1" showErrorMessage="1" sqref="C3:C5" xr:uid="{00000000-0002-0000-0100-000000000000}">
      <formula1>L_CONDICIONES_HABILITANTES</formula1>
    </dataValidation>
    <dataValidation type="list" allowBlank="1" showInputMessage="1" showErrorMessage="1" sqref="F3:F5" xr:uid="{00000000-0002-0000-0100-000001000000}">
      <formula1>REGION</formula1>
    </dataValidation>
    <dataValidation type="list" allowBlank="1" showInputMessage="1" showErrorMessage="1" sqref="A3:A5" xr:uid="{00000000-0002-0000-0100-000002000000}">
      <formula1>L_SECTOR</formula1>
    </dataValidation>
    <dataValidation type="list" allowBlank="1" showInputMessage="1" showErrorMessage="1" sqref="Z3:AD5" xr:uid="{00000000-0002-0000-0100-000003000000}">
      <formula1>L_RIESGOS</formula1>
    </dataValidation>
    <dataValidation type="list" allowBlank="1" showInputMessage="1" showErrorMessage="1" sqref="B3:B5" xr:uid="{00000000-0002-0000-0100-000004000000}">
      <formula1>L_GAM_OTROS</formula1>
    </dataValidation>
    <dataValidation type="list" allowBlank="1" showInputMessage="1" showErrorMessage="1" sqref="M3:M5 J3:J5 H3:H5" xr:uid="{00000000-0002-0000-0100-000005000000}">
      <formula1>INDIRECT(G3)</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P231"/>
  <sheetViews>
    <sheetView showGridLines="0" zoomScale="80" zoomScaleNormal="80" workbookViewId="0">
      <pane ySplit="1" topLeftCell="A6" activePane="bottomLeft" state="frozen"/>
      <selection activeCell="G89" sqref="G89"/>
      <selection pane="bottomLeft" activeCell="G8" sqref="G8"/>
    </sheetView>
  </sheetViews>
  <sheetFormatPr baseColWidth="10" defaultColWidth="22.453125" defaultRowHeight="13" x14ac:dyDescent="0.35"/>
  <cols>
    <col min="1" max="1" width="5.453125" style="30" customWidth="1"/>
    <col min="2" max="2" width="35.54296875" style="31" bestFit="1" customWidth="1"/>
    <col min="3" max="3" width="24.81640625" style="33" bestFit="1" customWidth="1"/>
    <col min="4" max="4" width="9.26953125" style="30" bestFit="1" customWidth="1"/>
    <col min="5" max="5" width="13.26953125" style="31" bestFit="1" customWidth="1"/>
    <col min="6" max="6" width="4.54296875" style="30" bestFit="1" customWidth="1"/>
    <col min="7" max="7" width="98.81640625" style="33" bestFit="1" customWidth="1"/>
    <col min="8" max="10" width="6.81640625" style="74" customWidth="1"/>
    <col min="11" max="11" width="9.54296875" style="70" hidden="1" customWidth="1"/>
    <col min="12" max="12" width="11.453125" style="70" hidden="1" customWidth="1"/>
    <col min="13" max="13" width="34" style="31" bestFit="1" customWidth="1"/>
    <col min="14" max="16384" width="22.453125" style="72"/>
  </cols>
  <sheetData>
    <row r="1" spans="1:16" s="73" customFormat="1" x14ac:dyDescent="0.35">
      <c r="A1" s="65" t="s">
        <v>1025</v>
      </c>
      <c r="B1" s="66" t="s">
        <v>976</v>
      </c>
      <c r="C1" s="67" t="s">
        <v>1026</v>
      </c>
      <c r="D1" s="66" t="s">
        <v>990</v>
      </c>
      <c r="E1" s="66" t="s">
        <v>670</v>
      </c>
      <c r="F1" s="68" t="s">
        <v>1023</v>
      </c>
      <c r="G1" s="69" t="s">
        <v>992</v>
      </c>
      <c r="H1" s="70" t="s">
        <v>1250</v>
      </c>
      <c r="I1" s="70" t="s">
        <v>1251</v>
      </c>
      <c r="J1" s="70" t="s">
        <v>1252</v>
      </c>
      <c r="K1" s="71" t="s">
        <v>991</v>
      </c>
      <c r="L1" s="71" t="s">
        <v>4</v>
      </c>
      <c r="M1" s="66" t="s">
        <v>1024</v>
      </c>
      <c r="N1" s="72"/>
      <c r="O1" s="72"/>
      <c r="P1" s="72"/>
    </row>
    <row r="2" spans="1:16" x14ac:dyDescent="0.35">
      <c r="A2" s="30">
        <v>2</v>
      </c>
      <c r="B2" s="31" t="str">
        <f>VLOOKUP(A2,T_POLOS[],2)</f>
        <v>2. Polo I+D+I de Cartago</v>
      </c>
      <c r="C2" s="33" t="s">
        <v>2</v>
      </c>
      <c r="D2" s="30" t="str">
        <f>VLOOKUP(C2,T_CONDICIONES[],2)</f>
        <v>CHI</v>
      </c>
      <c r="E2" s="31" t="str">
        <f>CONCATENATE("INT_",VLOOKUP(A2,T_POLOS[],3),"_",D2)</f>
        <v>INT_PD2_CHI</v>
      </c>
      <c r="F2" s="30">
        <v>1</v>
      </c>
      <c r="G2" s="32" t="s">
        <v>19</v>
      </c>
      <c r="I2" s="75"/>
      <c r="K2" s="70" t="s">
        <v>9</v>
      </c>
      <c r="L2" s="70">
        <v>11</v>
      </c>
      <c r="M2" s="31" t="s">
        <v>8</v>
      </c>
      <c r="O2" s="72">
        <f t="shared" ref="O2:O65" si="0">IF(G2=P2,"",1)</f>
        <v>1</v>
      </c>
      <c r="P2" s="72" t="s">
        <v>6</v>
      </c>
    </row>
    <row r="3" spans="1:16" x14ac:dyDescent="0.35">
      <c r="A3" s="30">
        <v>2</v>
      </c>
      <c r="B3" s="31" t="str">
        <f>VLOOKUP(A3,T_POLOS[],2)</f>
        <v>2. Polo I+D+I de Cartago</v>
      </c>
      <c r="C3" s="33" t="s">
        <v>2</v>
      </c>
      <c r="D3" s="30" t="str">
        <f>VLOOKUP(C3,T_CONDICIONES[],2)</f>
        <v>CHI</v>
      </c>
      <c r="E3" s="31" t="str">
        <f>CONCATENATE("INT_",VLOOKUP(A3,T_POLOS[],3),"_",D3)</f>
        <v>INT_PD2_CHI</v>
      </c>
      <c r="F3" s="30">
        <f>F2+1</f>
        <v>2</v>
      </c>
      <c r="G3" s="32" t="s">
        <v>20</v>
      </c>
      <c r="I3" s="75"/>
      <c r="K3" s="70" t="s">
        <v>9</v>
      </c>
      <c r="L3" s="70">
        <v>11</v>
      </c>
      <c r="M3" s="31" t="s">
        <v>8</v>
      </c>
      <c r="O3" s="72">
        <f t="shared" si="0"/>
        <v>1</v>
      </c>
      <c r="P3" s="72" t="s">
        <v>994</v>
      </c>
    </row>
    <row r="4" spans="1:16" x14ac:dyDescent="0.35">
      <c r="A4" s="30">
        <v>2</v>
      </c>
      <c r="B4" s="31" t="str">
        <f>VLOOKUP(A4,T_POLOS[],2)</f>
        <v>2. Polo I+D+I de Cartago</v>
      </c>
      <c r="C4" s="33" t="s">
        <v>2</v>
      </c>
      <c r="D4" s="30" t="str">
        <f>VLOOKUP(C4,T_CONDICIONES[],2)</f>
        <v>CHI</v>
      </c>
      <c r="E4" s="31" t="str">
        <f>CONCATENATE("INT_",VLOOKUP(A4,T_POLOS[],3),"_",D4)</f>
        <v>INT_PD2_CHI</v>
      </c>
      <c r="F4" s="30">
        <f t="shared" ref="F4:F67" si="1">F3+1</f>
        <v>3</v>
      </c>
      <c r="G4" s="32" t="s">
        <v>21</v>
      </c>
      <c r="J4" s="75"/>
      <c r="K4" s="70" t="s">
        <v>9</v>
      </c>
      <c r="L4" s="70">
        <v>15.17</v>
      </c>
      <c r="M4" s="31" t="s">
        <v>8</v>
      </c>
      <c r="O4" s="72">
        <f t="shared" si="0"/>
        <v>1</v>
      </c>
      <c r="P4" s="72" t="s">
        <v>995</v>
      </c>
    </row>
    <row r="5" spans="1:16" x14ac:dyDescent="0.35">
      <c r="A5" s="30">
        <v>2</v>
      </c>
      <c r="B5" s="31" t="str">
        <f>VLOOKUP(A5,T_POLOS[],2)</f>
        <v>2. Polo I+D+I de Cartago</v>
      </c>
      <c r="C5" s="33" t="s">
        <v>2</v>
      </c>
      <c r="D5" s="30" t="str">
        <f>VLOOKUP(C5,T_CONDICIONES[],2)</f>
        <v>CHI</v>
      </c>
      <c r="E5" s="31" t="str">
        <f>CONCATENATE("INT_",VLOOKUP(A5,T_POLOS[],3),"_",D5)</f>
        <v>INT_PD2_CHI</v>
      </c>
      <c r="F5" s="30">
        <f t="shared" si="1"/>
        <v>4</v>
      </c>
      <c r="G5" s="32" t="s">
        <v>22</v>
      </c>
      <c r="I5" s="75"/>
      <c r="K5" s="70" t="s">
        <v>7</v>
      </c>
      <c r="L5" s="70">
        <v>19</v>
      </c>
      <c r="M5" s="31" t="s">
        <v>8</v>
      </c>
      <c r="O5" s="72">
        <f t="shared" si="0"/>
        <v>1</v>
      </c>
      <c r="P5" s="72" t="s">
        <v>11</v>
      </c>
    </row>
    <row r="6" spans="1:16" x14ac:dyDescent="0.35">
      <c r="A6" s="30">
        <v>2</v>
      </c>
      <c r="B6" s="31" t="str">
        <f>VLOOKUP(A6,T_POLOS[],2)</f>
        <v>2. Polo I+D+I de Cartago</v>
      </c>
      <c r="C6" s="33" t="s">
        <v>2</v>
      </c>
      <c r="D6" s="30" t="str">
        <f>VLOOKUP(C6,T_CONDICIONES[],2)</f>
        <v>CHI</v>
      </c>
      <c r="E6" s="31" t="str">
        <f>CONCATENATE("INT_",VLOOKUP(A6,T_POLOS[],3),"_",D6)</f>
        <v>INT_PD2_CHI</v>
      </c>
      <c r="F6" s="30">
        <f t="shared" si="1"/>
        <v>5</v>
      </c>
      <c r="G6" s="32" t="s">
        <v>1210</v>
      </c>
      <c r="H6" s="76"/>
      <c r="I6" s="76"/>
      <c r="J6" s="83"/>
      <c r="O6" s="72">
        <f t="shared" si="0"/>
        <v>1</v>
      </c>
      <c r="P6" s="72" t="s">
        <v>12</v>
      </c>
    </row>
    <row r="7" spans="1:16" x14ac:dyDescent="0.35">
      <c r="A7" s="30">
        <v>2</v>
      </c>
      <c r="B7" s="31" t="str">
        <f>VLOOKUP(A7,T_POLOS[],2)</f>
        <v>2. Polo I+D+I de Cartago</v>
      </c>
      <c r="C7" s="33" t="s">
        <v>10</v>
      </c>
      <c r="D7" s="30" t="str">
        <f>VLOOKUP(C7,T_CONDICIONES[],2)</f>
        <v>CN</v>
      </c>
      <c r="E7" s="31" t="str">
        <f>CONCATENATE("INT_",VLOOKUP(A7,T_POLOS[],3),"_",D7)</f>
        <v>INT_PD2_CN</v>
      </c>
      <c r="F7" s="30">
        <f t="shared" si="1"/>
        <v>6</v>
      </c>
      <c r="G7" s="32" t="s">
        <v>15</v>
      </c>
      <c r="I7" s="75"/>
      <c r="K7" s="70" t="s">
        <v>9</v>
      </c>
      <c r="L7" s="70">
        <v>41.42</v>
      </c>
      <c r="M7" s="31" t="s">
        <v>8</v>
      </c>
      <c r="O7" s="72">
        <f t="shared" si="0"/>
        <v>1</v>
      </c>
      <c r="P7" s="72" t="s">
        <v>13</v>
      </c>
    </row>
    <row r="8" spans="1:16" x14ac:dyDescent="0.35">
      <c r="A8" s="30">
        <v>2</v>
      </c>
      <c r="B8" s="31" t="str">
        <f>VLOOKUP(A8,T_POLOS[],2)</f>
        <v>2. Polo I+D+I de Cartago</v>
      </c>
      <c r="C8" s="33" t="s">
        <v>10</v>
      </c>
      <c r="D8" s="30" t="str">
        <f>VLOOKUP(C8,T_CONDICIONES[],2)</f>
        <v>CN</v>
      </c>
      <c r="E8" s="31" t="str">
        <f>CONCATENATE("INT_",VLOOKUP(A8,T_POLOS[],3),"_",D8)</f>
        <v>INT_PD2_CN</v>
      </c>
      <c r="F8" s="30">
        <f t="shared" si="1"/>
        <v>7</v>
      </c>
      <c r="G8" s="32" t="s">
        <v>16</v>
      </c>
      <c r="J8" s="75"/>
      <c r="K8" s="70" t="s">
        <v>9</v>
      </c>
      <c r="L8" s="70">
        <v>43</v>
      </c>
      <c r="M8" s="31" t="s">
        <v>8</v>
      </c>
      <c r="O8" s="72">
        <f t="shared" si="0"/>
        <v>1</v>
      </c>
      <c r="P8" s="72" t="s">
        <v>15</v>
      </c>
    </row>
    <row r="9" spans="1:16" x14ac:dyDescent="0.35">
      <c r="A9" s="30">
        <v>2</v>
      </c>
      <c r="B9" s="31" t="str">
        <f>VLOOKUP(A9,T_POLOS[],2)</f>
        <v>2. Polo I+D+I de Cartago</v>
      </c>
      <c r="C9" s="33" t="s">
        <v>10</v>
      </c>
      <c r="D9" s="30" t="str">
        <f>VLOOKUP(C9,T_CONDICIONES[],2)</f>
        <v>CN</v>
      </c>
      <c r="E9" s="31" t="str">
        <f>CONCATENATE("INT_",VLOOKUP(A9,T_POLOS[],3),"_",D9)</f>
        <v>INT_PD2_CN</v>
      </c>
      <c r="F9" s="30">
        <f t="shared" si="1"/>
        <v>8</v>
      </c>
      <c r="G9" s="32" t="s">
        <v>17</v>
      </c>
      <c r="J9" s="75"/>
      <c r="K9" s="70" t="s">
        <v>14</v>
      </c>
      <c r="L9" s="70">
        <v>48</v>
      </c>
      <c r="M9" s="31" t="s">
        <v>8</v>
      </c>
      <c r="O9" s="72">
        <f t="shared" si="0"/>
        <v>1</v>
      </c>
      <c r="P9" s="72" t="s">
        <v>16</v>
      </c>
    </row>
    <row r="10" spans="1:16" x14ac:dyDescent="0.35">
      <c r="A10" s="30">
        <v>2</v>
      </c>
      <c r="B10" s="31" t="str">
        <f>VLOOKUP(A10,T_POLOS[],2)</f>
        <v>2. Polo I+D+I de Cartago</v>
      </c>
      <c r="C10" s="33" t="s">
        <v>10</v>
      </c>
      <c r="D10" s="30" t="str">
        <f>VLOOKUP(C10,T_CONDICIONES[],2)</f>
        <v>CN</v>
      </c>
      <c r="E10" s="31" t="str">
        <f>CONCATENATE("INT_",VLOOKUP(A10,T_POLOS[],3),"_",D10)</f>
        <v>INT_PD2_CN</v>
      </c>
      <c r="F10" s="30">
        <f t="shared" si="1"/>
        <v>9</v>
      </c>
      <c r="G10" s="32" t="s">
        <v>18</v>
      </c>
      <c r="J10" s="75"/>
      <c r="K10" s="70" t="s">
        <v>7</v>
      </c>
      <c r="L10" s="70">
        <v>44</v>
      </c>
      <c r="M10" s="31" t="s">
        <v>8</v>
      </c>
      <c r="O10" s="72">
        <f t="shared" si="0"/>
        <v>1</v>
      </c>
      <c r="P10" s="72" t="s">
        <v>17</v>
      </c>
    </row>
    <row r="11" spans="1:16" x14ac:dyDescent="0.35">
      <c r="A11" s="30">
        <v>2</v>
      </c>
      <c r="B11" s="31" t="str">
        <f>VLOOKUP(A11,T_POLOS[],2)</f>
        <v>2. Polo I+D+I de Cartago</v>
      </c>
      <c r="C11" s="33" t="s">
        <v>10</v>
      </c>
      <c r="D11" s="30" t="str">
        <f>VLOOKUP(C11,T_CONDICIONES[],2)</f>
        <v>CN</v>
      </c>
      <c r="E11" s="31" t="str">
        <f>CONCATENATE("INT_",VLOOKUP(A11,T_POLOS[],3),"_",D11)</f>
        <v>INT_PD2_CN</v>
      </c>
      <c r="F11" s="30">
        <f t="shared" si="1"/>
        <v>10</v>
      </c>
      <c r="G11" s="32" t="s">
        <v>1210</v>
      </c>
      <c r="H11" s="76"/>
      <c r="I11" s="76"/>
      <c r="J11" s="83"/>
      <c r="O11" s="72">
        <f t="shared" si="0"/>
        <v>1</v>
      </c>
      <c r="P11" s="72" t="s">
        <v>18</v>
      </c>
    </row>
    <row r="12" spans="1:16" x14ac:dyDescent="0.35">
      <c r="A12" s="30">
        <v>2</v>
      </c>
      <c r="B12" s="31" t="str">
        <f>VLOOKUP(A12,T_POLOS[],2)</f>
        <v>2. Polo I+D+I de Cartago</v>
      </c>
      <c r="C12" s="33" t="s">
        <v>988</v>
      </c>
      <c r="D12" s="30" t="str">
        <f>VLOOKUP(C12,T_CONDICIONES[],2)</f>
        <v>DE</v>
      </c>
      <c r="E12" s="31" t="str">
        <f>CONCATENATE("INT_",VLOOKUP(A12,T_POLOS[],3),"_",D12)</f>
        <v>INT_PD2_DE</v>
      </c>
      <c r="F12" s="30">
        <f t="shared" si="1"/>
        <v>11</v>
      </c>
      <c r="G12" s="32" t="s">
        <v>6</v>
      </c>
      <c r="I12" s="75"/>
      <c r="K12" s="70" t="s">
        <v>7</v>
      </c>
      <c r="L12" s="70">
        <v>31</v>
      </c>
      <c r="M12" s="31" t="s">
        <v>8</v>
      </c>
      <c r="O12" s="72">
        <f t="shared" si="0"/>
        <v>1</v>
      </c>
      <c r="P12" s="72" t="s">
        <v>19</v>
      </c>
    </row>
    <row r="13" spans="1:16" x14ac:dyDescent="0.35">
      <c r="A13" s="30">
        <v>2</v>
      </c>
      <c r="B13" s="31" t="str">
        <f>VLOOKUP(A13,T_POLOS[],2)</f>
        <v>2. Polo I+D+I de Cartago</v>
      </c>
      <c r="C13" s="33" t="s">
        <v>988</v>
      </c>
      <c r="D13" s="30" t="str">
        <f>VLOOKUP(C13,T_CONDICIONES[],2)</f>
        <v>DE</v>
      </c>
      <c r="E13" s="31" t="str">
        <f>CONCATENATE("INT_",VLOOKUP(A13,T_POLOS[],3),"_",D13)</f>
        <v>INT_PD2_DE</v>
      </c>
      <c r="F13" s="30">
        <f t="shared" si="1"/>
        <v>12</v>
      </c>
      <c r="G13" s="32" t="s">
        <v>994</v>
      </c>
      <c r="I13" s="75"/>
      <c r="K13" s="70" t="s">
        <v>9</v>
      </c>
      <c r="L13" s="70">
        <v>33</v>
      </c>
      <c r="M13" s="31" t="s">
        <v>8</v>
      </c>
      <c r="O13" s="72">
        <f t="shared" si="0"/>
        <v>1</v>
      </c>
      <c r="P13" s="72" t="s">
        <v>20</v>
      </c>
    </row>
    <row r="14" spans="1:16" x14ac:dyDescent="0.35">
      <c r="A14" s="30">
        <v>2</v>
      </c>
      <c r="B14" s="31" t="str">
        <f>VLOOKUP(A14,T_POLOS[],2)</f>
        <v>2. Polo I+D+I de Cartago</v>
      </c>
      <c r="C14" s="33" t="s">
        <v>988</v>
      </c>
      <c r="D14" s="30" t="str">
        <f>VLOOKUP(C14,T_CONDICIONES[],2)</f>
        <v>DE</v>
      </c>
      <c r="E14" s="31" t="str">
        <f>CONCATENATE("INT_",VLOOKUP(A14,T_POLOS[],3),"_",D14)</f>
        <v>INT_PD2_DE</v>
      </c>
      <c r="F14" s="30">
        <f t="shared" si="1"/>
        <v>13</v>
      </c>
      <c r="G14" s="32" t="s">
        <v>995</v>
      </c>
      <c r="I14" s="75"/>
      <c r="K14" s="70" t="s">
        <v>7</v>
      </c>
      <c r="L14" s="70">
        <v>8</v>
      </c>
      <c r="M14" s="31" t="s">
        <v>8</v>
      </c>
      <c r="O14" s="72">
        <f t="shared" si="0"/>
        <v>1</v>
      </c>
      <c r="P14" s="72" t="s">
        <v>21</v>
      </c>
    </row>
    <row r="15" spans="1:16" x14ac:dyDescent="0.35">
      <c r="A15" s="30">
        <v>2</v>
      </c>
      <c r="B15" s="31" t="str">
        <f>VLOOKUP(A15,T_POLOS[],2)</f>
        <v>2. Polo I+D+I de Cartago</v>
      </c>
      <c r="C15" s="33" t="s">
        <v>988</v>
      </c>
      <c r="D15" s="30" t="str">
        <f>VLOOKUP(C15,T_CONDICIONES[],2)</f>
        <v>DE</v>
      </c>
      <c r="E15" s="31" t="str">
        <f>CONCATENATE("INT_",VLOOKUP(A15,T_POLOS[],3),"_",D15)</f>
        <v>INT_PD2_DE</v>
      </c>
      <c r="F15" s="30">
        <f t="shared" si="1"/>
        <v>14</v>
      </c>
      <c r="G15" s="32" t="s">
        <v>11</v>
      </c>
      <c r="J15" s="75"/>
      <c r="K15" s="70" t="s">
        <v>7</v>
      </c>
      <c r="L15" s="70">
        <v>35.369999999999997</v>
      </c>
      <c r="M15" s="31" t="s">
        <v>8</v>
      </c>
      <c r="O15" s="72">
        <f t="shared" si="0"/>
        <v>1</v>
      </c>
      <c r="P15" s="72" t="s">
        <v>22</v>
      </c>
    </row>
    <row r="16" spans="1:16" x14ac:dyDescent="0.35">
      <c r="A16" s="30">
        <v>2</v>
      </c>
      <c r="B16" s="31" t="str">
        <f>VLOOKUP(A16,T_POLOS[],2)</f>
        <v>2. Polo I+D+I de Cartago</v>
      </c>
      <c r="C16" s="33" t="s">
        <v>988</v>
      </c>
      <c r="D16" s="30" t="str">
        <f>VLOOKUP(C16,T_CONDICIONES[],2)</f>
        <v>DE</v>
      </c>
      <c r="E16" s="31" t="str">
        <f>CONCATENATE("INT_",VLOOKUP(A16,T_POLOS[],3),"_",D16)</f>
        <v>INT_PD2_DE</v>
      </c>
      <c r="F16" s="30">
        <f t="shared" si="1"/>
        <v>15</v>
      </c>
      <c r="G16" s="32" t="s">
        <v>1210</v>
      </c>
      <c r="H16" s="76"/>
      <c r="I16" s="76"/>
      <c r="J16" s="83"/>
      <c r="O16" s="72">
        <f t="shared" si="0"/>
        <v>1</v>
      </c>
      <c r="P16" s="72" t="s">
        <v>996</v>
      </c>
    </row>
    <row r="17" spans="1:16" x14ac:dyDescent="0.35">
      <c r="A17" s="30">
        <v>2</v>
      </c>
      <c r="B17" s="31" t="str">
        <f>VLOOKUP(A17,T_POLOS[],2)</f>
        <v>2. Polo I+D+I de Cartago</v>
      </c>
      <c r="C17" s="33" t="s">
        <v>989</v>
      </c>
      <c r="D17" s="30" t="str">
        <f>VLOOKUP(C17,T_CONDICIONES[],2)</f>
        <v>IS</v>
      </c>
      <c r="E17" s="31" t="str">
        <f>CONCATENATE("INT_",VLOOKUP(A17,T_POLOS[],3),"_",D17)</f>
        <v>INT_PD2_IS</v>
      </c>
      <c r="F17" s="30">
        <f t="shared" si="1"/>
        <v>16</v>
      </c>
      <c r="G17" s="32" t="s">
        <v>12</v>
      </c>
      <c r="H17" s="75"/>
      <c r="I17" s="75"/>
      <c r="K17" s="70" t="s">
        <v>9</v>
      </c>
      <c r="L17" s="70">
        <v>21</v>
      </c>
      <c r="M17" s="31" t="s">
        <v>8</v>
      </c>
      <c r="O17" s="72">
        <f t="shared" si="0"/>
        <v>1</v>
      </c>
      <c r="P17" s="72" t="s">
        <v>23</v>
      </c>
    </row>
    <row r="18" spans="1:16" x14ac:dyDescent="0.35">
      <c r="A18" s="30">
        <v>2</v>
      </c>
      <c r="B18" s="31" t="str">
        <f>VLOOKUP(A18,T_POLOS[],2)</f>
        <v>2. Polo I+D+I de Cartago</v>
      </c>
      <c r="C18" s="33" t="s">
        <v>989</v>
      </c>
      <c r="D18" s="30" t="str">
        <f>VLOOKUP(C18,T_CONDICIONES[],2)</f>
        <v>IS</v>
      </c>
      <c r="E18" s="31" t="str">
        <f>CONCATENATE("INT_",VLOOKUP(A18,T_POLOS[],3),"_",D18)</f>
        <v>INT_PD2_IS</v>
      </c>
      <c r="F18" s="30">
        <f t="shared" si="1"/>
        <v>17</v>
      </c>
      <c r="G18" s="32" t="s">
        <v>13</v>
      </c>
      <c r="H18" s="75"/>
      <c r="I18" s="75"/>
      <c r="K18" s="70" t="s">
        <v>14</v>
      </c>
      <c r="L18" s="70">
        <v>27</v>
      </c>
      <c r="M18" s="31" t="s">
        <v>8</v>
      </c>
      <c r="O18" s="72">
        <f t="shared" si="0"/>
        <v>1</v>
      </c>
      <c r="P18" s="72" t="s">
        <v>24</v>
      </c>
    </row>
    <row r="19" spans="1:16" x14ac:dyDescent="0.35">
      <c r="A19" s="30">
        <v>2</v>
      </c>
      <c r="B19" s="31" t="str">
        <f>VLOOKUP(A19,T_POLOS[],2)</f>
        <v>2. Polo I+D+I de Cartago</v>
      </c>
      <c r="C19" s="33" t="s">
        <v>989</v>
      </c>
      <c r="D19" s="30" t="str">
        <f>VLOOKUP(C19,T_CONDICIONES[],2)</f>
        <v>IS</v>
      </c>
      <c r="E19" s="31" t="str">
        <f>CONCATENATE("INT_",VLOOKUP(A19,T_POLOS[],3),"_",D19)</f>
        <v>INT_PD2_IS</v>
      </c>
      <c r="F19" s="30">
        <f t="shared" si="1"/>
        <v>18</v>
      </c>
      <c r="G19" s="32" t="s">
        <v>1210</v>
      </c>
      <c r="H19" s="76"/>
      <c r="I19" s="76"/>
      <c r="J19" s="83"/>
      <c r="O19" s="72">
        <f t="shared" si="0"/>
        <v>1</v>
      </c>
      <c r="P19" s="72" t="s">
        <v>27</v>
      </c>
    </row>
    <row r="20" spans="1:16" x14ac:dyDescent="0.35">
      <c r="A20" s="30">
        <v>2</v>
      </c>
      <c r="B20" s="31" t="str">
        <f>VLOOKUP(A20,T_POLOS[],2)</f>
        <v>2. Polo I+D+I de Cartago</v>
      </c>
      <c r="C20" s="33" t="s">
        <v>1</v>
      </c>
      <c r="D20" s="30" t="str">
        <f>VLOOKUP(C20,T_CONDICIONES[],2)</f>
        <v>IC</v>
      </c>
      <c r="E20" s="31" t="str">
        <f>CONCATENATE("INT_",VLOOKUP(A20,T_POLOS[],3),"_",D20)</f>
        <v>INT_PD2_IC</v>
      </c>
      <c r="F20" s="30">
        <f t="shared" si="1"/>
        <v>19</v>
      </c>
      <c r="G20" s="32" t="s">
        <v>996</v>
      </c>
      <c r="I20" s="75"/>
      <c r="K20" s="70" t="s">
        <v>7</v>
      </c>
      <c r="L20" s="70">
        <v>4</v>
      </c>
      <c r="M20" s="31" t="s">
        <v>8</v>
      </c>
      <c r="O20" s="72">
        <f t="shared" si="0"/>
        <v>1</v>
      </c>
      <c r="P20" s="72" t="s">
        <v>29</v>
      </c>
    </row>
    <row r="21" spans="1:16" x14ac:dyDescent="0.35">
      <c r="A21" s="30">
        <v>2</v>
      </c>
      <c r="B21" s="31" t="str">
        <f>VLOOKUP(A21,T_POLOS[],2)</f>
        <v>2. Polo I+D+I de Cartago</v>
      </c>
      <c r="C21" s="33" t="s">
        <v>1</v>
      </c>
      <c r="D21" s="30" t="str">
        <f>VLOOKUP(C21,T_CONDICIONES[],2)</f>
        <v>IC</v>
      </c>
      <c r="E21" s="31" t="str">
        <f>CONCATENATE("INT_",VLOOKUP(A21,T_POLOS[],3),"_",D21)</f>
        <v>INT_PD2_IC</v>
      </c>
      <c r="F21" s="30">
        <f t="shared" si="1"/>
        <v>20</v>
      </c>
      <c r="G21" s="32" t="s">
        <v>23</v>
      </c>
      <c r="J21" s="75"/>
      <c r="K21" s="70" t="s">
        <v>7</v>
      </c>
      <c r="L21" s="70">
        <v>5</v>
      </c>
      <c r="M21" s="31" t="s">
        <v>8</v>
      </c>
      <c r="O21" s="72">
        <f t="shared" si="0"/>
        <v>1</v>
      </c>
      <c r="P21" s="72" t="s">
        <v>31</v>
      </c>
    </row>
    <row r="22" spans="1:16" x14ac:dyDescent="0.35">
      <c r="A22" s="30">
        <v>2</v>
      </c>
      <c r="B22" s="31" t="str">
        <f>VLOOKUP(A22,T_POLOS[],2)</f>
        <v>2. Polo I+D+I de Cartago</v>
      </c>
      <c r="C22" s="33" t="s">
        <v>1</v>
      </c>
      <c r="D22" s="30" t="str">
        <f>VLOOKUP(C22,T_CONDICIONES[],2)</f>
        <v>IC</v>
      </c>
      <c r="E22" s="31" t="str">
        <f>CONCATENATE("INT_",VLOOKUP(A22,T_POLOS[],3),"_",D22)</f>
        <v>INT_PD2_IC</v>
      </c>
      <c r="F22" s="30">
        <f t="shared" si="1"/>
        <v>21</v>
      </c>
      <c r="G22" s="32" t="s">
        <v>24</v>
      </c>
      <c r="H22" s="75"/>
      <c r="K22" s="70" t="s">
        <v>7</v>
      </c>
      <c r="L22" s="70" t="s">
        <v>25</v>
      </c>
      <c r="M22" s="31" t="s">
        <v>8</v>
      </c>
      <c r="O22" s="72">
        <f t="shared" si="0"/>
        <v>1</v>
      </c>
      <c r="P22" s="72" t="s">
        <v>32</v>
      </c>
    </row>
    <row r="23" spans="1:16" x14ac:dyDescent="0.35">
      <c r="A23" s="30">
        <v>2</v>
      </c>
      <c r="B23" s="31" t="str">
        <f>VLOOKUP(A23,T_POLOS[],2)</f>
        <v>2. Polo I+D+I de Cartago</v>
      </c>
      <c r="C23" s="33" t="s">
        <v>1</v>
      </c>
      <c r="D23" s="30" t="str">
        <f>VLOOKUP(C23,T_CONDICIONES[],2)</f>
        <v>IC</v>
      </c>
      <c r="E23" s="31" t="str">
        <f>CONCATENATE("INT_",VLOOKUP(A23,T_POLOS[],3),"_",D23)</f>
        <v>INT_PD2_IC</v>
      </c>
      <c r="F23" s="30">
        <f t="shared" si="1"/>
        <v>22</v>
      </c>
      <c r="G23" s="32" t="s">
        <v>1210</v>
      </c>
      <c r="H23" s="76"/>
      <c r="I23" s="76"/>
      <c r="J23" s="83"/>
      <c r="O23" s="72">
        <f t="shared" si="0"/>
        <v>1</v>
      </c>
      <c r="P23" s="72" t="s">
        <v>34</v>
      </c>
    </row>
    <row r="24" spans="1:16" x14ac:dyDescent="0.35">
      <c r="A24" s="30">
        <v>3</v>
      </c>
      <c r="B24" s="31" t="str">
        <f>VLOOKUP(A24,T_POLOS[],2)</f>
        <v>3. Polo Golfo de Nicoya</v>
      </c>
      <c r="C24" s="33" t="s">
        <v>2</v>
      </c>
      <c r="D24" s="30" t="str">
        <f>VLOOKUP(C24,T_CONDICIONES[],2)</f>
        <v>CHI</v>
      </c>
      <c r="E24" s="31" t="str">
        <f>CONCATENATE("INT_",VLOOKUP(A24,T_POLOS[],3),"_",D24)</f>
        <v>INT_PD3_CHI</v>
      </c>
      <c r="F24" s="30">
        <f t="shared" si="1"/>
        <v>23</v>
      </c>
      <c r="G24" s="32" t="s">
        <v>39</v>
      </c>
      <c r="I24" s="75"/>
      <c r="K24" s="70" t="s">
        <v>9</v>
      </c>
      <c r="L24" s="70">
        <v>11</v>
      </c>
      <c r="M24" s="31" t="s">
        <v>33</v>
      </c>
      <c r="O24" s="72">
        <f t="shared" si="0"/>
        <v>1</v>
      </c>
      <c r="P24" s="72" t="s">
        <v>36</v>
      </c>
    </row>
    <row r="25" spans="1:16" ht="25" x14ac:dyDescent="0.35">
      <c r="A25" s="30">
        <v>3</v>
      </c>
      <c r="B25" s="31" t="str">
        <f>VLOOKUP(A25,T_POLOS[],2)</f>
        <v>3. Polo Golfo de Nicoya</v>
      </c>
      <c r="C25" s="33" t="s">
        <v>2</v>
      </c>
      <c r="D25" s="30" t="str">
        <f>VLOOKUP(C25,T_CONDICIONES[],2)</f>
        <v>CHI</v>
      </c>
      <c r="E25" s="31" t="str">
        <f>CONCATENATE("INT_",VLOOKUP(A25,T_POLOS[],3),"_",D25)</f>
        <v>INT_PD3_CHI</v>
      </c>
      <c r="F25" s="30">
        <f t="shared" si="1"/>
        <v>24</v>
      </c>
      <c r="G25" s="32" t="s">
        <v>40</v>
      </c>
      <c r="H25" s="76"/>
      <c r="I25" s="76"/>
      <c r="J25" s="83"/>
      <c r="K25" s="70" t="s">
        <v>9</v>
      </c>
      <c r="L25" s="70" t="s">
        <v>41</v>
      </c>
      <c r="M25" s="31" t="s">
        <v>28</v>
      </c>
      <c r="O25" s="72">
        <f t="shared" si="0"/>
        <v>1</v>
      </c>
      <c r="P25" s="72" t="s">
        <v>37</v>
      </c>
    </row>
    <row r="26" spans="1:16" x14ac:dyDescent="0.35">
      <c r="A26" s="30">
        <v>3</v>
      </c>
      <c r="B26" s="31" t="str">
        <f>VLOOKUP(A26,T_POLOS[],2)</f>
        <v>3. Polo Golfo de Nicoya</v>
      </c>
      <c r="C26" s="33" t="s">
        <v>2</v>
      </c>
      <c r="D26" s="30" t="str">
        <f>VLOOKUP(C26,T_CONDICIONES[],2)</f>
        <v>CHI</v>
      </c>
      <c r="E26" s="31" t="str">
        <f>CONCATENATE("INT_",VLOOKUP(A26,T_POLOS[],3),"_",D26)</f>
        <v>INT_PD3_CHI</v>
      </c>
      <c r="F26" s="30">
        <f t="shared" si="1"/>
        <v>25</v>
      </c>
      <c r="G26" s="32" t="s">
        <v>42</v>
      </c>
      <c r="I26" s="75"/>
      <c r="K26" s="70" t="s">
        <v>7</v>
      </c>
      <c r="L26" s="70">
        <v>19</v>
      </c>
      <c r="M26" s="31" t="s">
        <v>28</v>
      </c>
      <c r="O26" s="72">
        <f t="shared" si="0"/>
        <v>1</v>
      </c>
      <c r="P26" s="72" t="s">
        <v>38</v>
      </c>
    </row>
    <row r="27" spans="1:16" x14ac:dyDescent="0.35">
      <c r="A27" s="30">
        <v>3</v>
      </c>
      <c r="B27" s="31" t="str">
        <f>VLOOKUP(A27,T_POLOS[],2)</f>
        <v>3. Polo Golfo de Nicoya</v>
      </c>
      <c r="C27" s="33" t="s">
        <v>2</v>
      </c>
      <c r="D27" s="30" t="str">
        <f>VLOOKUP(C27,T_CONDICIONES[],2)</f>
        <v>CHI</v>
      </c>
      <c r="E27" s="31" t="str">
        <f>CONCATENATE("INT_",VLOOKUP(A27,T_POLOS[],3),"_",D27)</f>
        <v>INT_PD3_CHI</v>
      </c>
      <c r="F27" s="30">
        <f t="shared" si="1"/>
        <v>26</v>
      </c>
      <c r="G27" s="32" t="s">
        <v>1210</v>
      </c>
      <c r="H27" s="76"/>
      <c r="I27" s="76"/>
      <c r="J27" s="83"/>
      <c r="O27" s="72">
        <f t="shared" si="0"/>
        <v>1</v>
      </c>
      <c r="P27" s="72" t="s">
        <v>39</v>
      </c>
    </row>
    <row r="28" spans="1:16" x14ac:dyDescent="0.35">
      <c r="A28" s="30">
        <v>3</v>
      </c>
      <c r="B28" s="31" t="str">
        <f>VLOOKUP(A28,T_POLOS[],2)</f>
        <v>3. Polo Golfo de Nicoya</v>
      </c>
      <c r="C28" s="33" t="s">
        <v>10</v>
      </c>
      <c r="D28" s="30" t="str">
        <f>VLOOKUP(C28,T_CONDICIONES[],2)</f>
        <v>CN</v>
      </c>
      <c r="E28" s="31" t="str">
        <f>CONCATENATE("INT_",VLOOKUP(A28,T_POLOS[],3),"_",D28)</f>
        <v>INT_PD3_CN</v>
      </c>
      <c r="F28" s="30">
        <f t="shared" si="1"/>
        <v>27</v>
      </c>
      <c r="G28" s="32" t="s">
        <v>37</v>
      </c>
      <c r="I28" s="75"/>
      <c r="K28" s="70" t="s">
        <v>7</v>
      </c>
      <c r="L28" s="70">
        <v>47</v>
      </c>
      <c r="M28" s="31" t="s">
        <v>28</v>
      </c>
      <c r="O28" s="72">
        <f t="shared" si="0"/>
        <v>1</v>
      </c>
      <c r="P28" s="72" t="s">
        <v>40</v>
      </c>
    </row>
    <row r="29" spans="1:16" x14ac:dyDescent="0.35">
      <c r="A29" s="30">
        <v>3</v>
      </c>
      <c r="B29" s="31" t="str">
        <f>VLOOKUP(A29,T_POLOS[],2)</f>
        <v>3. Polo Golfo de Nicoya</v>
      </c>
      <c r="C29" s="33" t="s">
        <v>10</v>
      </c>
      <c r="D29" s="30" t="str">
        <f>VLOOKUP(C29,T_CONDICIONES[],2)</f>
        <v>CN</v>
      </c>
      <c r="E29" s="31" t="str">
        <f>CONCATENATE("INT_",VLOOKUP(A29,T_POLOS[],3),"_",D29)</f>
        <v>INT_PD3_CN</v>
      </c>
      <c r="F29" s="30">
        <f t="shared" si="1"/>
        <v>28</v>
      </c>
      <c r="G29" s="32" t="s">
        <v>38</v>
      </c>
      <c r="J29" s="75"/>
      <c r="K29" s="70" t="s">
        <v>14</v>
      </c>
      <c r="L29" s="70">
        <v>48</v>
      </c>
      <c r="M29" s="31" t="s">
        <v>28</v>
      </c>
      <c r="O29" s="72">
        <f t="shared" si="0"/>
        <v>1</v>
      </c>
      <c r="P29" s="72" t="s">
        <v>42</v>
      </c>
    </row>
    <row r="30" spans="1:16" x14ac:dyDescent="0.35">
      <c r="A30" s="30">
        <v>3</v>
      </c>
      <c r="B30" s="31" t="str">
        <f>VLOOKUP(A30,T_POLOS[],2)</f>
        <v>3. Polo Golfo de Nicoya</v>
      </c>
      <c r="C30" s="33" t="s">
        <v>10</v>
      </c>
      <c r="D30" s="30" t="str">
        <f>VLOOKUP(C30,T_CONDICIONES[],2)</f>
        <v>CN</v>
      </c>
      <c r="E30" s="31" t="str">
        <f>CONCATENATE("INT_",VLOOKUP(A30,T_POLOS[],3),"_",D30)</f>
        <v>INT_PD3_CN</v>
      </c>
      <c r="F30" s="30">
        <f t="shared" si="1"/>
        <v>29</v>
      </c>
      <c r="G30" s="32" t="s">
        <v>1210</v>
      </c>
      <c r="H30" s="76"/>
      <c r="I30" s="76"/>
      <c r="J30" s="83"/>
      <c r="O30" s="72">
        <f t="shared" si="0"/>
        <v>1</v>
      </c>
      <c r="P30" s="72" t="s">
        <v>997</v>
      </c>
    </row>
    <row r="31" spans="1:16" x14ac:dyDescent="0.35">
      <c r="A31" s="30">
        <v>3</v>
      </c>
      <c r="B31" s="31" t="str">
        <f>VLOOKUP(A31,T_POLOS[],2)</f>
        <v>3. Polo Golfo de Nicoya</v>
      </c>
      <c r="C31" s="33" t="s">
        <v>988</v>
      </c>
      <c r="D31" s="30" t="str">
        <f>VLOOKUP(C31,T_CONDICIONES[],2)</f>
        <v>DE</v>
      </c>
      <c r="E31" s="31" t="str">
        <f>CONCATENATE("INT_",VLOOKUP(A31,T_POLOS[],3),"_",D31)</f>
        <v>INT_PD3_DE</v>
      </c>
      <c r="F31" s="30">
        <f t="shared" si="1"/>
        <v>30</v>
      </c>
      <c r="G31" s="32" t="s">
        <v>27</v>
      </c>
      <c r="J31" s="75"/>
      <c r="K31" s="70" t="s">
        <v>7</v>
      </c>
      <c r="L31" s="70">
        <v>7</v>
      </c>
      <c r="M31" s="31" t="s">
        <v>28</v>
      </c>
      <c r="O31" s="72">
        <f t="shared" si="0"/>
        <v>1</v>
      </c>
      <c r="P31" s="72" t="s">
        <v>998</v>
      </c>
    </row>
    <row r="32" spans="1:16" x14ac:dyDescent="0.35">
      <c r="A32" s="30">
        <v>3</v>
      </c>
      <c r="B32" s="31" t="str">
        <f>VLOOKUP(A32,T_POLOS[],2)</f>
        <v>3. Polo Golfo de Nicoya</v>
      </c>
      <c r="C32" s="33" t="s">
        <v>988</v>
      </c>
      <c r="D32" s="30" t="str">
        <f>VLOOKUP(C32,T_CONDICIONES[],2)</f>
        <v>DE</v>
      </c>
      <c r="E32" s="31" t="str">
        <f>CONCATENATE("INT_",VLOOKUP(A32,T_POLOS[],3),"_",D32)</f>
        <v>INT_PD3_DE</v>
      </c>
      <c r="F32" s="30">
        <f t="shared" si="1"/>
        <v>31</v>
      </c>
      <c r="G32" s="32" t="s">
        <v>29</v>
      </c>
      <c r="J32" s="75"/>
      <c r="K32" s="70" t="s">
        <v>14</v>
      </c>
      <c r="L32" s="70" t="s">
        <v>30</v>
      </c>
      <c r="M32" s="31" t="s">
        <v>28</v>
      </c>
      <c r="O32" s="72">
        <f t="shared" si="0"/>
        <v>1</v>
      </c>
      <c r="P32" s="72" t="s">
        <v>43</v>
      </c>
    </row>
    <row r="33" spans="1:16" x14ac:dyDescent="0.35">
      <c r="A33" s="30">
        <v>3</v>
      </c>
      <c r="B33" s="31" t="str">
        <f>VLOOKUP(A33,T_POLOS[],2)</f>
        <v>3. Polo Golfo de Nicoya</v>
      </c>
      <c r="C33" s="33" t="s">
        <v>988</v>
      </c>
      <c r="D33" s="30" t="str">
        <f>VLOOKUP(C33,T_CONDICIONES[],2)</f>
        <v>DE</v>
      </c>
      <c r="E33" s="31" t="str">
        <f>CONCATENATE("INT_",VLOOKUP(A33,T_POLOS[],3),"_",D33)</f>
        <v>INT_PD3_DE</v>
      </c>
      <c r="F33" s="30">
        <f t="shared" si="1"/>
        <v>32</v>
      </c>
      <c r="G33" s="32" t="s">
        <v>31</v>
      </c>
      <c r="I33" s="75"/>
      <c r="K33" s="70" t="s">
        <v>9</v>
      </c>
      <c r="L33" s="70">
        <v>34</v>
      </c>
      <c r="M33" s="31" t="s">
        <v>28</v>
      </c>
      <c r="O33" s="72">
        <f t="shared" si="0"/>
        <v>1</v>
      </c>
      <c r="P33" s="72" t="s">
        <v>46</v>
      </c>
    </row>
    <row r="34" spans="1:16" x14ac:dyDescent="0.35">
      <c r="A34" s="30">
        <v>3</v>
      </c>
      <c r="B34" s="31" t="str">
        <f>VLOOKUP(A34,T_POLOS[],2)</f>
        <v>3. Polo Golfo de Nicoya</v>
      </c>
      <c r="C34" s="33" t="s">
        <v>988</v>
      </c>
      <c r="D34" s="30" t="str">
        <f>VLOOKUP(C34,T_CONDICIONES[],2)</f>
        <v>DE</v>
      </c>
      <c r="E34" s="31" t="str">
        <f>CONCATENATE("INT_",VLOOKUP(A34,T_POLOS[],3),"_",D34)</f>
        <v>INT_PD3_DE</v>
      </c>
      <c r="F34" s="30">
        <f t="shared" si="1"/>
        <v>33</v>
      </c>
      <c r="G34" s="32" t="s">
        <v>32</v>
      </c>
      <c r="I34" s="75"/>
      <c r="K34" s="70" t="s">
        <v>7</v>
      </c>
      <c r="L34" s="70">
        <v>32.799999999999997</v>
      </c>
      <c r="M34" s="31" t="s">
        <v>33</v>
      </c>
      <c r="O34" s="72">
        <f t="shared" si="0"/>
        <v>1</v>
      </c>
      <c r="P34" s="72" t="s">
        <v>48</v>
      </c>
    </row>
    <row r="35" spans="1:16" x14ac:dyDescent="0.35">
      <c r="A35" s="30">
        <v>3</v>
      </c>
      <c r="B35" s="31" t="str">
        <f>VLOOKUP(A35,T_POLOS[],2)</f>
        <v>3. Polo Golfo de Nicoya</v>
      </c>
      <c r="C35" s="33" t="s">
        <v>988</v>
      </c>
      <c r="D35" s="30" t="str">
        <f>VLOOKUP(C35,T_CONDICIONES[],2)</f>
        <v>DE</v>
      </c>
      <c r="E35" s="31" t="str">
        <f>CONCATENATE("INT_",VLOOKUP(A35,T_POLOS[],3),"_",D35)</f>
        <v>INT_PD3_DE</v>
      </c>
      <c r="F35" s="30">
        <f t="shared" si="1"/>
        <v>34</v>
      </c>
      <c r="G35" s="32" t="s">
        <v>1210</v>
      </c>
      <c r="H35" s="76"/>
      <c r="I35" s="76"/>
      <c r="J35" s="83"/>
      <c r="O35" s="72">
        <f t="shared" si="0"/>
        <v>1</v>
      </c>
      <c r="P35" s="72" t="s">
        <v>51</v>
      </c>
    </row>
    <row r="36" spans="1:16" x14ac:dyDescent="0.35">
      <c r="A36" s="30">
        <v>3</v>
      </c>
      <c r="B36" s="31" t="str">
        <f>VLOOKUP(A36,T_POLOS[],2)</f>
        <v>3. Polo Golfo de Nicoya</v>
      </c>
      <c r="C36" s="33" t="s">
        <v>989</v>
      </c>
      <c r="D36" s="30" t="str">
        <f>VLOOKUP(C36,T_CONDICIONES[],2)</f>
        <v>IS</v>
      </c>
      <c r="E36" s="31" t="str">
        <f>CONCATENATE("INT_",VLOOKUP(A36,T_POLOS[],3),"_",D36)</f>
        <v>INT_PD3_IS</v>
      </c>
      <c r="F36" s="30">
        <f t="shared" si="1"/>
        <v>35</v>
      </c>
      <c r="G36" s="32" t="s">
        <v>34</v>
      </c>
      <c r="H36" s="83"/>
      <c r="I36" s="83"/>
      <c r="J36" s="76"/>
      <c r="K36" s="70" t="s">
        <v>9</v>
      </c>
      <c r="L36" s="70" t="s">
        <v>35</v>
      </c>
      <c r="M36" s="31" t="s">
        <v>33</v>
      </c>
      <c r="O36" s="72">
        <f t="shared" si="0"/>
        <v>1</v>
      </c>
      <c r="P36" s="72" t="s">
        <v>1000</v>
      </c>
    </row>
    <row r="37" spans="1:16" x14ac:dyDescent="0.35">
      <c r="A37" s="30">
        <v>3</v>
      </c>
      <c r="B37" s="31" t="str">
        <f>VLOOKUP(A37,T_POLOS[],2)</f>
        <v>3. Polo Golfo de Nicoya</v>
      </c>
      <c r="C37" s="33" t="s">
        <v>989</v>
      </c>
      <c r="D37" s="30" t="str">
        <f>VLOOKUP(C37,T_CONDICIONES[],2)</f>
        <v>IS</v>
      </c>
      <c r="E37" s="31" t="str">
        <f>CONCATENATE("INT_",VLOOKUP(A37,T_POLOS[],3),"_",D37)</f>
        <v>INT_PD3_IS</v>
      </c>
      <c r="F37" s="30">
        <f t="shared" si="1"/>
        <v>36</v>
      </c>
      <c r="G37" s="32" t="s">
        <v>36</v>
      </c>
      <c r="I37" s="75"/>
      <c r="K37" s="70" t="s">
        <v>7</v>
      </c>
      <c r="L37" s="70">
        <v>26</v>
      </c>
      <c r="M37" s="31" t="s">
        <v>33</v>
      </c>
      <c r="O37" s="72">
        <f t="shared" si="0"/>
        <v>1</v>
      </c>
      <c r="P37" s="72" t="s">
        <v>53</v>
      </c>
    </row>
    <row r="38" spans="1:16" x14ac:dyDescent="0.35">
      <c r="A38" s="30">
        <v>3</v>
      </c>
      <c r="B38" s="31" t="str">
        <f>VLOOKUP(A38,T_POLOS[],2)</f>
        <v>3. Polo Golfo de Nicoya</v>
      </c>
      <c r="C38" s="33" t="s">
        <v>989</v>
      </c>
      <c r="D38" s="30" t="str">
        <f>VLOOKUP(C38,T_CONDICIONES[],2)</f>
        <v>IS</v>
      </c>
      <c r="E38" s="31" t="str">
        <f>CONCATENATE("INT_",VLOOKUP(A38,T_POLOS[],3),"_",D38)</f>
        <v>INT_PD3_IS</v>
      </c>
      <c r="F38" s="30">
        <f t="shared" si="1"/>
        <v>37</v>
      </c>
      <c r="G38" s="32" t="s">
        <v>1210</v>
      </c>
      <c r="H38" s="76"/>
      <c r="I38" s="76"/>
      <c r="J38" s="83"/>
      <c r="O38" s="72">
        <f t="shared" si="0"/>
        <v>1</v>
      </c>
      <c r="P38" s="72" t="s">
        <v>55</v>
      </c>
    </row>
    <row r="39" spans="1:16" x14ac:dyDescent="0.35">
      <c r="A39" s="30">
        <v>3</v>
      </c>
      <c r="B39" s="31" t="str">
        <f>VLOOKUP(A39,T_POLOS[],2)</f>
        <v>3. Polo Golfo de Nicoya</v>
      </c>
      <c r="C39" s="33" t="s">
        <v>1</v>
      </c>
      <c r="D39" s="30" t="str">
        <f>VLOOKUP(C39,T_CONDICIONES[],2)</f>
        <v>IC</v>
      </c>
      <c r="E39" s="31" t="str">
        <f>CONCATENATE("INT_",VLOOKUP(A39,T_POLOS[],3),"_",D39)</f>
        <v>INT_PD3_IC</v>
      </c>
      <c r="F39" s="30">
        <f t="shared" si="1"/>
        <v>38</v>
      </c>
      <c r="G39" s="32" t="s">
        <v>997</v>
      </c>
      <c r="J39" s="75"/>
      <c r="K39" s="70" t="s">
        <v>7</v>
      </c>
      <c r="L39" s="70">
        <v>5</v>
      </c>
      <c r="M39" s="31" t="s">
        <v>33</v>
      </c>
      <c r="O39" s="72">
        <f t="shared" si="0"/>
        <v>1</v>
      </c>
      <c r="P39" s="72" t="s">
        <v>57</v>
      </c>
    </row>
    <row r="40" spans="1:16" x14ac:dyDescent="0.35">
      <c r="A40" s="30">
        <v>3</v>
      </c>
      <c r="B40" s="31" t="str">
        <f>VLOOKUP(A40,T_POLOS[],2)</f>
        <v>3. Polo Golfo de Nicoya</v>
      </c>
      <c r="C40" s="33" t="s">
        <v>1</v>
      </c>
      <c r="D40" s="30" t="str">
        <f>VLOOKUP(C40,T_CONDICIONES[],2)</f>
        <v>IC</v>
      </c>
      <c r="E40" s="31" t="str">
        <f>CONCATENATE("INT_",VLOOKUP(A40,T_POLOS[],3),"_",D40)</f>
        <v>INT_PD3_IC</v>
      </c>
      <c r="F40" s="30">
        <f t="shared" si="1"/>
        <v>39</v>
      </c>
      <c r="G40" s="32" t="s">
        <v>998</v>
      </c>
      <c r="I40" s="75"/>
      <c r="K40" s="70" t="s">
        <v>7</v>
      </c>
      <c r="L40" s="70">
        <v>4</v>
      </c>
      <c r="M40" s="31" t="s">
        <v>33</v>
      </c>
      <c r="O40" s="72">
        <f t="shared" si="0"/>
        <v>1</v>
      </c>
      <c r="P40" s="72" t="s">
        <v>1001</v>
      </c>
    </row>
    <row r="41" spans="1:16" x14ac:dyDescent="0.35">
      <c r="A41" s="30">
        <v>3</v>
      </c>
      <c r="B41" s="31" t="str">
        <f>VLOOKUP(A41,T_POLOS[],2)</f>
        <v>3. Polo Golfo de Nicoya</v>
      </c>
      <c r="C41" s="33" t="s">
        <v>1</v>
      </c>
      <c r="D41" s="30" t="str">
        <f>VLOOKUP(C41,T_CONDICIONES[],2)</f>
        <v>IC</v>
      </c>
      <c r="E41" s="31" t="str">
        <f>CONCATENATE("INT_",VLOOKUP(A41,T_POLOS[],3),"_",D41)</f>
        <v>INT_PD3_IC</v>
      </c>
      <c r="F41" s="30">
        <f t="shared" si="1"/>
        <v>40</v>
      </c>
      <c r="G41" s="32" t="s">
        <v>43</v>
      </c>
      <c r="H41" s="75"/>
      <c r="K41" s="70" t="s">
        <v>7</v>
      </c>
      <c r="L41" s="70" t="s">
        <v>44</v>
      </c>
      <c r="M41" s="31" t="s">
        <v>28</v>
      </c>
      <c r="O41" s="72">
        <f t="shared" si="0"/>
        <v>1</v>
      </c>
      <c r="P41" s="72" t="s">
        <v>58</v>
      </c>
    </row>
    <row r="42" spans="1:16" x14ac:dyDescent="0.35">
      <c r="A42" s="30">
        <v>3</v>
      </c>
      <c r="B42" s="31" t="str">
        <f>VLOOKUP(A42,T_POLOS[],2)</f>
        <v>3. Polo Golfo de Nicoya</v>
      </c>
      <c r="C42" s="33" t="s">
        <v>1</v>
      </c>
      <c r="D42" s="30" t="str">
        <f>VLOOKUP(C42,T_CONDICIONES[],2)</f>
        <v>IC</v>
      </c>
      <c r="E42" s="31" t="str">
        <f>CONCATENATE("INT_",VLOOKUP(A42,T_POLOS[],3),"_",D42)</f>
        <v>INT_PD3_IC</v>
      </c>
      <c r="F42" s="30">
        <f t="shared" si="1"/>
        <v>41</v>
      </c>
      <c r="G42" s="32" t="s">
        <v>1210</v>
      </c>
      <c r="H42" s="76"/>
      <c r="I42" s="76"/>
      <c r="J42" s="83"/>
      <c r="O42" s="72">
        <f t="shared" si="0"/>
        <v>1</v>
      </c>
      <c r="P42" s="72" t="s">
        <v>59</v>
      </c>
    </row>
    <row r="43" spans="1:16" x14ac:dyDescent="0.35">
      <c r="A43" s="30">
        <v>4</v>
      </c>
      <c r="B43" s="31" t="str">
        <f>VLOOKUP(A43,T_POLOS[],2)</f>
        <v>4. Polo Cañas-Tilarán-Upala</v>
      </c>
      <c r="C43" s="33" t="s">
        <v>2</v>
      </c>
      <c r="D43" s="30" t="str">
        <f>VLOOKUP(C43,T_CONDICIONES[],2)</f>
        <v>CHI</v>
      </c>
      <c r="E43" s="31" t="str">
        <f>CONCATENATE("INT_",VLOOKUP(A43,T_POLOS[],3),"_",D43)</f>
        <v>INT_PD4_CHI</v>
      </c>
      <c r="F43" s="30">
        <f t="shared" si="1"/>
        <v>42</v>
      </c>
      <c r="G43" s="32" t="s">
        <v>59</v>
      </c>
      <c r="I43" s="75"/>
      <c r="K43" s="70" t="s">
        <v>9</v>
      </c>
      <c r="L43" s="70">
        <v>11</v>
      </c>
      <c r="M43" s="31" t="s">
        <v>47</v>
      </c>
      <c r="O43" s="72">
        <f t="shared" si="0"/>
        <v>1</v>
      </c>
      <c r="P43" s="72" t="s">
        <v>60</v>
      </c>
    </row>
    <row r="44" spans="1:16" x14ac:dyDescent="0.35">
      <c r="A44" s="30">
        <v>4</v>
      </c>
      <c r="B44" s="31" t="str">
        <f>VLOOKUP(A44,T_POLOS[],2)</f>
        <v>4. Polo Cañas-Tilarán-Upala</v>
      </c>
      <c r="C44" s="33" t="s">
        <v>2</v>
      </c>
      <c r="D44" s="30" t="str">
        <f>VLOOKUP(C44,T_CONDICIONES[],2)</f>
        <v>CHI</v>
      </c>
      <c r="E44" s="31" t="str">
        <f>CONCATENATE("INT_",VLOOKUP(A44,T_POLOS[],3),"_",D44)</f>
        <v>INT_PD4_CHI</v>
      </c>
      <c r="F44" s="30">
        <f t="shared" si="1"/>
        <v>43</v>
      </c>
      <c r="G44" s="32" t="s">
        <v>60</v>
      </c>
      <c r="I44" s="75"/>
      <c r="K44" s="70" t="s">
        <v>9</v>
      </c>
      <c r="L44" s="70">
        <v>11</v>
      </c>
      <c r="M44" s="31" t="s">
        <v>61</v>
      </c>
      <c r="O44" s="72">
        <f t="shared" si="0"/>
        <v>1</v>
      </c>
      <c r="P44" s="72" t="s">
        <v>62</v>
      </c>
    </row>
    <row r="45" spans="1:16" x14ac:dyDescent="0.35">
      <c r="A45" s="30">
        <v>4</v>
      </c>
      <c r="B45" s="31" t="str">
        <f>VLOOKUP(A45,T_POLOS[],2)</f>
        <v>4. Polo Cañas-Tilarán-Upala</v>
      </c>
      <c r="C45" s="33" t="s">
        <v>2</v>
      </c>
      <c r="D45" s="30" t="str">
        <f>VLOOKUP(C45,T_CONDICIONES[],2)</f>
        <v>CHI</v>
      </c>
      <c r="E45" s="31" t="str">
        <f>CONCATENATE("INT_",VLOOKUP(A45,T_POLOS[],3),"_",D45)</f>
        <v>INT_PD4_CHI</v>
      </c>
      <c r="F45" s="30">
        <f t="shared" si="1"/>
        <v>44</v>
      </c>
      <c r="G45" s="32" t="s">
        <v>62</v>
      </c>
      <c r="J45" s="75"/>
      <c r="K45" s="70" t="s">
        <v>9</v>
      </c>
      <c r="L45" s="70" t="s">
        <v>63</v>
      </c>
      <c r="M45" s="31" t="s">
        <v>50</v>
      </c>
      <c r="O45" s="72">
        <f t="shared" si="0"/>
        <v>1</v>
      </c>
      <c r="P45" s="72" t="s">
        <v>64</v>
      </c>
    </row>
    <row r="46" spans="1:16" x14ac:dyDescent="0.35">
      <c r="A46" s="30">
        <v>4</v>
      </c>
      <c r="B46" s="31" t="str">
        <f>VLOOKUP(A46,T_POLOS[],2)</f>
        <v>4. Polo Cañas-Tilarán-Upala</v>
      </c>
      <c r="C46" s="33" t="s">
        <v>2</v>
      </c>
      <c r="D46" s="30" t="str">
        <f>VLOOKUP(C46,T_CONDICIONES[],2)</f>
        <v>CHI</v>
      </c>
      <c r="E46" s="31" t="str">
        <f>CONCATENATE("INT_",VLOOKUP(A46,T_POLOS[],3),"_",D46)</f>
        <v>INT_PD4_CHI</v>
      </c>
      <c r="F46" s="30">
        <f t="shared" si="1"/>
        <v>45</v>
      </c>
      <c r="G46" s="32" t="s">
        <v>64</v>
      </c>
      <c r="I46" s="75"/>
      <c r="K46" s="70" t="s">
        <v>7</v>
      </c>
      <c r="L46" s="70" t="s">
        <v>56</v>
      </c>
      <c r="M46" s="31" t="s">
        <v>50</v>
      </c>
      <c r="O46" s="72">
        <f t="shared" si="0"/>
        <v>1</v>
      </c>
      <c r="P46" s="72" t="s">
        <v>999</v>
      </c>
    </row>
    <row r="47" spans="1:16" x14ac:dyDescent="0.35">
      <c r="A47" s="30">
        <v>4</v>
      </c>
      <c r="B47" s="31" t="str">
        <f>VLOOKUP(A47,T_POLOS[],2)</f>
        <v>4. Polo Cañas-Tilarán-Upala</v>
      </c>
      <c r="C47" s="33" t="s">
        <v>2</v>
      </c>
      <c r="D47" s="30" t="str">
        <f>VLOOKUP(C47,T_CONDICIONES[],2)</f>
        <v>CHI</v>
      </c>
      <c r="E47" s="31" t="str">
        <f>CONCATENATE("INT_",VLOOKUP(A47,T_POLOS[],3),"_",D47)</f>
        <v>INT_PD4_CHI</v>
      </c>
      <c r="F47" s="30">
        <f t="shared" si="1"/>
        <v>46</v>
      </c>
      <c r="G47" s="32" t="s">
        <v>1210</v>
      </c>
      <c r="H47" s="76"/>
      <c r="I47" s="76"/>
      <c r="J47" s="83"/>
      <c r="O47" s="72">
        <f t="shared" si="0"/>
        <v>1</v>
      </c>
      <c r="P47" s="72" t="s">
        <v>1002</v>
      </c>
    </row>
    <row r="48" spans="1:16" x14ac:dyDescent="0.35">
      <c r="A48" s="30">
        <v>4</v>
      </c>
      <c r="B48" s="31" t="str">
        <f>VLOOKUP(A48,T_POLOS[],2)</f>
        <v>4. Polo Cañas-Tilarán-Upala</v>
      </c>
      <c r="C48" s="33" t="s">
        <v>10</v>
      </c>
      <c r="D48" s="30" t="str">
        <f>VLOOKUP(C48,T_CONDICIONES[],2)</f>
        <v>CN</v>
      </c>
      <c r="E48" s="31" t="str">
        <f>CONCATENATE("INT_",VLOOKUP(A48,T_POLOS[],3),"_",D48)</f>
        <v>INT_PD4_CN</v>
      </c>
      <c r="F48" s="30">
        <f t="shared" si="1"/>
        <v>47</v>
      </c>
      <c r="G48" s="32" t="s">
        <v>55</v>
      </c>
      <c r="I48" s="75"/>
      <c r="K48" s="70" t="s">
        <v>14</v>
      </c>
      <c r="L48" s="70" t="s">
        <v>56</v>
      </c>
      <c r="M48" s="31" t="s">
        <v>50</v>
      </c>
      <c r="O48" s="72">
        <f t="shared" si="0"/>
        <v>1</v>
      </c>
      <c r="P48" s="72" t="s">
        <v>1003</v>
      </c>
    </row>
    <row r="49" spans="1:16" x14ac:dyDescent="0.35">
      <c r="A49" s="30">
        <v>4</v>
      </c>
      <c r="B49" s="31" t="str">
        <f>VLOOKUP(A49,T_POLOS[],2)</f>
        <v>4. Polo Cañas-Tilarán-Upala</v>
      </c>
      <c r="C49" s="33" t="s">
        <v>10</v>
      </c>
      <c r="D49" s="30" t="str">
        <f>VLOOKUP(C49,T_CONDICIONES[],2)</f>
        <v>CN</v>
      </c>
      <c r="E49" s="31" t="str">
        <f>CONCATENATE("INT_",VLOOKUP(A49,T_POLOS[],3),"_",D49)</f>
        <v>INT_PD4_CN</v>
      </c>
      <c r="F49" s="30">
        <f t="shared" si="1"/>
        <v>48</v>
      </c>
      <c r="G49" s="32" t="s">
        <v>57</v>
      </c>
      <c r="I49" s="75"/>
      <c r="J49" s="75"/>
      <c r="K49" s="70" t="s">
        <v>7</v>
      </c>
      <c r="L49" s="70">
        <v>45</v>
      </c>
      <c r="M49" s="31" t="s">
        <v>50</v>
      </c>
      <c r="O49" s="72">
        <f t="shared" si="0"/>
        <v>1</v>
      </c>
      <c r="P49" s="72" t="s">
        <v>65</v>
      </c>
    </row>
    <row r="50" spans="1:16" x14ac:dyDescent="0.35">
      <c r="A50" s="30">
        <v>4</v>
      </c>
      <c r="B50" s="31" t="str">
        <f>VLOOKUP(A50,T_POLOS[],2)</f>
        <v>4. Polo Cañas-Tilarán-Upala</v>
      </c>
      <c r="C50" s="33" t="s">
        <v>10</v>
      </c>
      <c r="D50" s="30" t="str">
        <f>VLOOKUP(C50,T_CONDICIONES[],2)</f>
        <v>CN</v>
      </c>
      <c r="E50" s="31" t="str">
        <f>CONCATENATE("INT_",VLOOKUP(A50,T_POLOS[],3),"_",D50)</f>
        <v>INT_PD4_CN</v>
      </c>
      <c r="F50" s="30">
        <f t="shared" si="1"/>
        <v>49</v>
      </c>
      <c r="G50" s="32" t="s">
        <v>1001</v>
      </c>
      <c r="J50" s="75"/>
      <c r="K50" s="70" t="s">
        <v>7</v>
      </c>
      <c r="L50" s="70">
        <v>44</v>
      </c>
      <c r="M50" s="31" t="s">
        <v>50</v>
      </c>
      <c r="O50" s="72">
        <f t="shared" si="0"/>
        <v>1</v>
      </c>
      <c r="P50" s="72" t="s">
        <v>68</v>
      </c>
    </row>
    <row r="51" spans="1:16" x14ac:dyDescent="0.35">
      <c r="A51" s="30">
        <v>4</v>
      </c>
      <c r="B51" s="31" t="str">
        <f>VLOOKUP(A51,T_POLOS[],2)</f>
        <v>4. Polo Cañas-Tilarán-Upala</v>
      </c>
      <c r="C51" s="33" t="s">
        <v>10</v>
      </c>
      <c r="D51" s="30" t="str">
        <f>VLOOKUP(C51,T_CONDICIONES[],2)</f>
        <v>CN</v>
      </c>
      <c r="E51" s="31" t="str">
        <f>CONCATENATE("INT_",VLOOKUP(A51,T_POLOS[],3),"_",D51)</f>
        <v>INT_PD4_CN</v>
      </c>
      <c r="F51" s="30">
        <f t="shared" si="1"/>
        <v>50</v>
      </c>
      <c r="G51" s="32" t="s">
        <v>58</v>
      </c>
      <c r="J51" s="75"/>
      <c r="K51" s="70" t="s">
        <v>14</v>
      </c>
      <c r="L51" s="70">
        <v>48</v>
      </c>
      <c r="M51" s="31" t="s">
        <v>50</v>
      </c>
      <c r="O51" s="72">
        <f t="shared" si="0"/>
        <v>1</v>
      </c>
      <c r="P51" s="72" t="s">
        <v>70</v>
      </c>
    </row>
    <row r="52" spans="1:16" x14ac:dyDescent="0.35">
      <c r="A52" s="30">
        <v>4</v>
      </c>
      <c r="B52" s="31" t="str">
        <f>VLOOKUP(A52,T_POLOS[],2)</f>
        <v>4. Polo Cañas-Tilarán-Upala</v>
      </c>
      <c r="C52" s="33" t="s">
        <v>10</v>
      </c>
      <c r="D52" s="30" t="str">
        <f>VLOOKUP(C52,T_CONDICIONES[],2)</f>
        <v>CN</v>
      </c>
      <c r="E52" s="31" t="str">
        <f>CONCATENATE("INT_",VLOOKUP(A52,T_POLOS[],3),"_",D52)</f>
        <v>INT_PD4_CN</v>
      </c>
      <c r="F52" s="30">
        <f t="shared" si="1"/>
        <v>51</v>
      </c>
      <c r="G52" s="32" t="s">
        <v>1210</v>
      </c>
      <c r="H52" s="76"/>
      <c r="I52" s="76"/>
      <c r="J52" s="83"/>
      <c r="O52" s="72">
        <f t="shared" si="0"/>
        <v>1</v>
      </c>
      <c r="P52" s="72" t="s">
        <v>71</v>
      </c>
    </row>
    <row r="53" spans="1:16" x14ac:dyDescent="0.35">
      <c r="A53" s="30">
        <v>4</v>
      </c>
      <c r="B53" s="31" t="str">
        <f>VLOOKUP(A53,T_POLOS[],2)</f>
        <v>4. Polo Cañas-Tilarán-Upala</v>
      </c>
      <c r="C53" s="33" t="s">
        <v>988</v>
      </c>
      <c r="D53" s="30" t="str">
        <f>VLOOKUP(C53,T_CONDICIONES[],2)</f>
        <v>DE</v>
      </c>
      <c r="E53" s="31" t="str">
        <f>CONCATENATE("INT_",VLOOKUP(A53,T_POLOS[],3),"_",D53)</f>
        <v>INT_PD4_DE</v>
      </c>
      <c r="F53" s="30">
        <f t="shared" si="1"/>
        <v>52</v>
      </c>
      <c r="G53" s="32" t="s">
        <v>46</v>
      </c>
      <c r="I53" s="75"/>
      <c r="K53" s="70" t="s">
        <v>7</v>
      </c>
      <c r="L53" s="70">
        <v>31</v>
      </c>
      <c r="M53" s="31" t="s">
        <v>47</v>
      </c>
      <c r="O53" s="72">
        <f t="shared" si="0"/>
        <v>1</v>
      </c>
      <c r="P53" s="72" t="s">
        <v>73</v>
      </c>
    </row>
    <row r="54" spans="1:16" x14ac:dyDescent="0.35">
      <c r="A54" s="30">
        <v>4</v>
      </c>
      <c r="B54" s="31" t="str">
        <f>VLOOKUP(A54,T_POLOS[],2)</f>
        <v>4. Polo Cañas-Tilarán-Upala</v>
      </c>
      <c r="C54" s="33" t="s">
        <v>988</v>
      </c>
      <c r="D54" s="30" t="str">
        <f>VLOOKUP(C54,T_CONDICIONES[],2)</f>
        <v>DE</v>
      </c>
      <c r="E54" s="31" t="str">
        <f>CONCATENATE("INT_",VLOOKUP(A54,T_POLOS[],3),"_",D54)</f>
        <v>INT_PD4_DE</v>
      </c>
      <c r="F54" s="30">
        <f t="shared" si="1"/>
        <v>53</v>
      </c>
      <c r="G54" s="32" t="s">
        <v>48</v>
      </c>
      <c r="J54" s="75"/>
      <c r="K54" s="70" t="s">
        <v>14</v>
      </c>
      <c r="L54" s="70" t="s">
        <v>49</v>
      </c>
      <c r="M54" s="31" t="s">
        <v>50</v>
      </c>
      <c r="O54" s="72">
        <f t="shared" si="0"/>
        <v>1</v>
      </c>
      <c r="P54" s="72" t="s">
        <v>74</v>
      </c>
    </row>
    <row r="55" spans="1:16" x14ac:dyDescent="0.35">
      <c r="A55" s="30">
        <v>4</v>
      </c>
      <c r="B55" s="31" t="str">
        <f>VLOOKUP(A55,T_POLOS[],2)</f>
        <v>4. Polo Cañas-Tilarán-Upala</v>
      </c>
      <c r="C55" s="33" t="s">
        <v>988</v>
      </c>
      <c r="D55" s="30" t="str">
        <f>VLOOKUP(C55,T_CONDICIONES[],2)</f>
        <v>DE</v>
      </c>
      <c r="E55" s="31" t="str">
        <f>CONCATENATE("INT_",VLOOKUP(A55,T_POLOS[],3),"_",D55)</f>
        <v>INT_PD4_DE</v>
      </c>
      <c r="F55" s="30">
        <f t="shared" si="1"/>
        <v>54</v>
      </c>
      <c r="G55" s="32" t="s">
        <v>1210</v>
      </c>
      <c r="H55" s="76"/>
      <c r="I55" s="76"/>
      <c r="J55" s="83"/>
      <c r="O55" s="72">
        <f t="shared" si="0"/>
        <v>1</v>
      </c>
      <c r="P55" s="72" t="s">
        <v>76</v>
      </c>
    </row>
    <row r="56" spans="1:16" x14ac:dyDescent="0.35">
      <c r="A56" s="30">
        <v>4</v>
      </c>
      <c r="B56" s="31" t="str">
        <f>VLOOKUP(A56,T_POLOS[],2)</f>
        <v>4. Polo Cañas-Tilarán-Upala</v>
      </c>
      <c r="C56" s="33" t="s">
        <v>989</v>
      </c>
      <c r="D56" s="30" t="str">
        <f>VLOOKUP(C56,T_CONDICIONES[],2)</f>
        <v>IS</v>
      </c>
      <c r="E56" s="31" t="str">
        <f>CONCATENATE("INT_",VLOOKUP(A56,T_POLOS[],3),"_",D56)</f>
        <v>INT_PD4_IS</v>
      </c>
      <c r="F56" s="30">
        <f t="shared" si="1"/>
        <v>55</v>
      </c>
      <c r="G56" s="32" t="s">
        <v>51</v>
      </c>
      <c r="H56" s="75"/>
      <c r="I56" s="75"/>
      <c r="K56" s="70" t="s">
        <v>14</v>
      </c>
      <c r="L56" s="70">
        <v>27</v>
      </c>
      <c r="M56" s="31" t="s">
        <v>50</v>
      </c>
      <c r="O56" s="72">
        <f t="shared" si="0"/>
        <v>1</v>
      </c>
      <c r="P56" s="72" t="s">
        <v>78</v>
      </c>
    </row>
    <row r="57" spans="1:16" x14ac:dyDescent="0.35">
      <c r="A57" s="30">
        <v>4</v>
      </c>
      <c r="B57" s="31" t="str">
        <f>VLOOKUP(A57,T_POLOS[],2)</f>
        <v>4. Polo Cañas-Tilarán-Upala</v>
      </c>
      <c r="C57" s="33" t="s">
        <v>989</v>
      </c>
      <c r="D57" s="30" t="str">
        <f>VLOOKUP(C57,T_CONDICIONES[],2)</f>
        <v>IS</v>
      </c>
      <c r="E57" s="31" t="str">
        <f>CONCATENATE("INT_",VLOOKUP(A57,T_POLOS[],3),"_",D57)</f>
        <v>INT_PD4_IS</v>
      </c>
      <c r="F57" s="30">
        <f t="shared" si="1"/>
        <v>56</v>
      </c>
      <c r="G57" s="32" t="s">
        <v>1000</v>
      </c>
      <c r="H57" s="83"/>
      <c r="I57" s="83"/>
      <c r="J57" s="76"/>
      <c r="K57" s="70" t="s">
        <v>9</v>
      </c>
      <c r="L57" s="70" t="s">
        <v>52</v>
      </c>
      <c r="M57" s="31" t="s">
        <v>47</v>
      </c>
      <c r="O57" s="72">
        <f t="shared" si="0"/>
        <v>1</v>
      </c>
      <c r="P57" s="72" t="s">
        <v>79</v>
      </c>
    </row>
    <row r="58" spans="1:16" x14ac:dyDescent="0.35">
      <c r="A58" s="30">
        <v>4</v>
      </c>
      <c r="B58" s="31" t="str">
        <f>VLOOKUP(A58,T_POLOS[],2)</f>
        <v>4. Polo Cañas-Tilarán-Upala</v>
      </c>
      <c r="C58" s="33" t="s">
        <v>989</v>
      </c>
      <c r="D58" s="30" t="str">
        <f>VLOOKUP(C58,T_CONDICIONES[],2)</f>
        <v>IS</v>
      </c>
      <c r="E58" s="31" t="str">
        <f>CONCATENATE("INT_",VLOOKUP(A58,T_POLOS[],3),"_",D58)</f>
        <v>INT_PD4_IS</v>
      </c>
      <c r="F58" s="30">
        <f t="shared" si="1"/>
        <v>57</v>
      </c>
      <c r="G58" s="32" t="s">
        <v>53</v>
      </c>
      <c r="I58" s="75"/>
      <c r="K58" s="70" t="s">
        <v>7</v>
      </c>
      <c r="L58" s="70">
        <v>26</v>
      </c>
      <c r="M58" s="31" t="s">
        <v>54</v>
      </c>
      <c r="O58" s="72">
        <f t="shared" si="0"/>
        <v>1</v>
      </c>
      <c r="P58" s="72" t="s">
        <v>81</v>
      </c>
    </row>
    <row r="59" spans="1:16" x14ac:dyDescent="0.35">
      <c r="A59" s="30">
        <v>4</v>
      </c>
      <c r="B59" s="31" t="str">
        <f>VLOOKUP(A59,T_POLOS[],2)</f>
        <v>4. Polo Cañas-Tilarán-Upala</v>
      </c>
      <c r="C59" s="33" t="s">
        <v>989</v>
      </c>
      <c r="D59" s="30" t="str">
        <f>VLOOKUP(C59,T_CONDICIONES[],2)</f>
        <v>IS</v>
      </c>
      <c r="E59" s="31" t="str">
        <f>CONCATENATE("INT_",VLOOKUP(A59,T_POLOS[],3),"_",D59)</f>
        <v>INT_PD4_IS</v>
      </c>
      <c r="F59" s="30">
        <f t="shared" si="1"/>
        <v>58</v>
      </c>
      <c r="G59" s="32" t="s">
        <v>1210</v>
      </c>
      <c r="H59" s="76"/>
      <c r="I59" s="76"/>
      <c r="J59" s="83"/>
      <c r="O59" s="72">
        <f t="shared" si="0"/>
        <v>1</v>
      </c>
      <c r="P59" s="72" t="s">
        <v>82</v>
      </c>
    </row>
    <row r="60" spans="1:16" x14ac:dyDescent="0.35">
      <c r="A60" s="30">
        <v>4</v>
      </c>
      <c r="B60" s="31" t="str">
        <f>VLOOKUP(A60,T_POLOS[],2)</f>
        <v>4. Polo Cañas-Tilarán-Upala</v>
      </c>
      <c r="C60" s="33" t="s">
        <v>1</v>
      </c>
      <c r="D60" s="30" t="str">
        <f>VLOOKUP(C60,T_CONDICIONES[],2)</f>
        <v>IC</v>
      </c>
      <c r="E60" s="31" t="str">
        <f>CONCATENATE("INT_",VLOOKUP(A60,T_POLOS[],3),"_",D60)</f>
        <v>INT_PD4_IC</v>
      </c>
      <c r="F60" s="30">
        <f t="shared" si="1"/>
        <v>59</v>
      </c>
      <c r="G60" s="32" t="s">
        <v>999</v>
      </c>
      <c r="I60" s="75"/>
      <c r="K60" s="70" t="s">
        <v>7</v>
      </c>
      <c r="L60" s="70">
        <v>8</v>
      </c>
      <c r="M60" s="31" t="s">
        <v>50</v>
      </c>
      <c r="O60" s="72">
        <f t="shared" si="0"/>
        <v>1</v>
      </c>
      <c r="P60" s="72" t="s">
        <v>83</v>
      </c>
    </row>
    <row r="61" spans="1:16" x14ac:dyDescent="0.35">
      <c r="A61" s="30">
        <v>4</v>
      </c>
      <c r="B61" s="31" t="str">
        <f>VLOOKUP(A61,T_POLOS[],2)</f>
        <v>4. Polo Cañas-Tilarán-Upala</v>
      </c>
      <c r="C61" s="33" t="s">
        <v>1</v>
      </c>
      <c r="D61" s="30" t="str">
        <f>VLOOKUP(C61,T_CONDICIONES[],2)</f>
        <v>IC</v>
      </c>
      <c r="E61" s="31" t="str">
        <f>CONCATENATE("INT_",VLOOKUP(A61,T_POLOS[],3),"_",D61)</f>
        <v>INT_PD4_IC</v>
      </c>
      <c r="F61" s="30">
        <f t="shared" si="1"/>
        <v>60</v>
      </c>
      <c r="G61" s="32" t="s">
        <v>1002</v>
      </c>
      <c r="I61" s="75"/>
      <c r="K61" s="70" t="s">
        <v>7</v>
      </c>
      <c r="L61" s="70">
        <v>4</v>
      </c>
      <c r="M61" s="31" t="s">
        <v>61</v>
      </c>
      <c r="O61" s="72">
        <f t="shared" si="0"/>
        <v>1</v>
      </c>
      <c r="P61" s="72" t="s">
        <v>84</v>
      </c>
    </row>
    <row r="62" spans="1:16" x14ac:dyDescent="0.35">
      <c r="A62" s="30">
        <v>4</v>
      </c>
      <c r="B62" s="31" t="str">
        <f>VLOOKUP(A62,T_POLOS[],2)</f>
        <v>4. Polo Cañas-Tilarán-Upala</v>
      </c>
      <c r="C62" s="33" t="s">
        <v>1</v>
      </c>
      <c r="D62" s="30" t="str">
        <f>VLOOKUP(C62,T_CONDICIONES[],2)</f>
        <v>IC</v>
      </c>
      <c r="E62" s="31" t="str">
        <f>CONCATENATE("INT_",VLOOKUP(A62,T_POLOS[],3),"_",D62)</f>
        <v>INT_PD4_IC</v>
      </c>
      <c r="F62" s="30">
        <f t="shared" si="1"/>
        <v>61</v>
      </c>
      <c r="G62" s="32" t="s">
        <v>1003</v>
      </c>
      <c r="J62" s="75"/>
      <c r="K62" s="70" t="s">
        <v>7</v>
      </c>
      <c r="L62" s="70">
        <v>5</v>
      </c>
      <c r="M62" s="31" t="s">
        <v>61</v>
      </c>
      <c r="O62" s="72">
        <f t="shared" si="0"/>
        <v>1</v>
      </c>
      <c r="P62" s="72" t="s">
        <v>85</v>
      </c>
    </row>
    <row r="63" spans="1:16" x14ac:dyDescent="0.35">
      <c r="A63" s="30">
        <v>4</v>
      </c>
      <c r="B63" s="31" t="str">
        <f>VLOOKUP(A63,T_POLOS[],2)</f>
        <v>4. Polo Cañas-Tilarán-Upala</v>
      </c>
      <c r="C63" s="33" t="s">
        <v>1</v>
      </c>
      <c r="D63" s="30" t="str">
        <f>VLOOKUP(C63,T_CONDICIONES[],2)</f>
        <v>IC</v>
      </c>
      <c r="E63" s="31" t="str">
        <f>CONCATENATE("INT_",VLOOKUP(A63,T_POLOS[],3),"_",D63)</f>
        <v>INT_PD4_IC</v>
      </c>
      <c r="F63" s="30">
        <f t="shared" si="1"/>
        <v>62</v>
      </c>
      <c r="G63" s="32" t="s">
        <v>65</v>
      </c>
      <c r="H63" s="75"/>
      <c r="K63" s="70" t="s">
        <v>7</v>
      </c>
      <c r="L63" s="70" t="s">
        <v>66</v>
      </c>
      <c r="M63" s="31" t="s">
        <v>50</v>
      </c>
      <c r="O63" s="72">
        <f t="shared" si="0"/>
        <v>1</v>
      </c>
      <c r="P63" s="72" t="s">
        <v>87</v>
      </c>
    </row>
    <row r="64" spans="1:16" x14ac:dyDescent="0.35">
      <c r="A64" s="30">
        <v>4</v>
      </c>
      <c r="B64" s="31" t="str">
        <f>VLOOKUP(A64,T_POLOS[],2)</f>
        <v>4. Polo Cañas-Tilarán-Upala</v>
      </c>
      <c r="C64" s="33" t="s">
        <v>1</v>
      </c>
      <c r="D64" s="30" t="str">
        <f>VLOOKUP(C64,T_CONDICIONES[],2)</f>
        <v>IC</v>
      </c>
      <c r="E64" s="31" t="str">
        <f>CONCATENATE("INT_",VLOOKUP(A64,T_POLOS[],3),"_",D64)</f>
        <v>INT_PD4_IC</v>
      </c>
      <c r="F64" s="30">
        <f t="shared" si="1"/>
        <v>63</v>
      </c>
      <c r="G64" s="32" t="s">
        <v>1210</v>
      </c>
      <c r="H64" s="76"/>
      <c r="I64" s="76"/>
      <c r="J64" s="83"/>
      <c r="O64" s="72">
        <f t="shared" si="0"/>
        <v>1</v>
      </c>
      <c r="P64" s="72" t="s">
        <v>1004</v>
      </c>
    </row>
    <row r="65" spans="1:16" x14ac:dyDescent="0.35">
      <c r="A65" s="30">
        <v>5</v>
      </c>
      <c r="B65" s="31" t="str">
        <f>VLOOKUP(A65,T_POLOS[],2)</f>
        <v>5. Polo I+D+I ER Liberia</v>
      </c>
      <c r="C65" s="33" t="s">
        <v>2</v>
      </c>
      <c r="D65" s="30" t="str">
        <f>VLOOKUP(C65,T_CONDICIONES[],2)</f>
        <v>CHI</v>
      </c>
      <c r="E65" s="31" t="str">
        <f>CONCATENATE("INT_",VLOOKUP(A65,T_POLOS[],3),"_",D65)</f>
        <v>INT_PD5_CHI</v>
      </c>
      <c r="F65" s="30">
        <f t="shared" si="1"/>
        <v>64</v>
      </c>
      <c r="G65" s="32" t="s">
        <v>84</v>
      </c>
      <c r="H65" s="76"/>
      <c r="I65" s="83"/>
      <c r="J65" s="76"/>
      <c r="K65" s="70" t="s">
        <v>7</v>
      </c>
      <c r="L65" s="70">
        <v>7</v>
      </c>
      <c r="M65" s="31" t="s">
        <v>77</v>
      </c>
      <c r="O65" s="72">
        <f t="shared" si="0"/>
        <v>1</v>
      </c>
      <c r="P65" s="72" t="s">
        <v>1005</v>
      </c>
    </row>
    <row r="66" spans="1:16" x14ac:dyDescent="0.35">
      <c r="A66" s="30">
        <v>5</v>
      </c>
      <c r="B66" s="31" t="str">
        <f>VLOOKUP(A66,T_POLOS[],2)</f>
        <v>5. Polo I+D+I ER Liberia</v>
      </c>
      <c r="C66" s="33" t="s">
        <v>2</v>
      </c>
      <c r="D66" s="30" t="str">
        <f>VLOOKUP(C66,T_CONDICIONES[],2)</f>
        <v>CHI</v>
      </c>
      <c r="E66" s="31" t="str">
        <f>CONCATENATE("INT_",VLOOKUP(A66,T_POLOS[],3),"_",D66)</f>
        <v>INT_PD5_CHI</v>
      </c>
      <c r="F66" s="30">
        <f t="shared" si="1"/>
        <v>65</v>
      </c>
      <c r="G66" s="32" t="s">
        <v>85</v>
      </c>
      <c r="H66" s="76"/>
      <c r="I66" s="76"/>
      <c r="J66" s="83"/>
      <c r="K66" s="70" t="s">
        <v>9</v>
      </c>
      <c r="L66" s="70" t="s">
        <v>86</v>
      </c>
      <c r="M66" s="31" t="s">
        <v>69</v>
      </c>
      <c r="O66" s="72">
        <f t="shared" ref="O66:O129" si="2">IF(G66=P66,"",1)</f>
        <v>1</v>
      </c>
      <c r="P66" s="72" t="s">
        <v>89</v>
      </c>
    </row>
    <row r="67" spans="1:16" x14ac:dyDescent="0.35">
      <c r="A67" s="30">
        <v>5</v>
      </c>
      <c r="B67" s="31" t="str">
        <f>VLOOKUP(A67,T_POLOS[],2)</f>
        <v>5. Polo I+D+I ER Liberia</v>
      </c>
      <c r="C67" s="33" t="s">
        <v>2</v>
      </c>
      <c r="D67" s="30" t="str">
        <f>VLOOKUP(C67,T_CONDICIONES[],2)</f>
        <v>CHI</v>
      </c>
      <c r="E67" s="31" t="str">
        <f>CONCATENATE("INT_",VLOOKUP(A67,T_POLOS[],3),"_",D67)</f>
        <v>INT_PD5_CHI</v>
      </c>
      <c r="F67" s="30">
        <f t="shared" si="1"/>
        <v>66</v>
      </c>
      <c r="G67" s="32" t="s">
        <v>87</v>
      </c>
      <c r="H67" s="76"/>
      <c r="I67" s="83"/>
      <c r="J67" s="76"/>
      <c r="K67" s="70" t="s">
        <v>7</v>
      </c>
      <c r="L67" s="70" t="s">
        <v>88</v>
      </c>
      <c r="M67" s="31" t="s">
        <v>69</v>
      </c>
      <c r="O67" s="72">
        <f t="shared" si="2"/>
        <v>1</v>
      </c>
      <c r="P67" s="72" t="s">
        <v>90</v>
      </c>
    </row>
    <row r="68" spans="1:16" x14ac:dyDescent="0.35">
      <c r="A68" s="30">
        <v>5</v>
      </c>
      <c r="B68" s="31" t="str">
        <f>VLOOKUP(A68,T_POLOS[],2)</f>
        <v>5. Polo I+D+I ER Liberia</v>
      </c>
      <c r="C68" s="33" t="s">
        <v>2</v>
      </c>
      <c r="D68" s="30" t="str">
        <f>VLOOKUP(C68,T_CONDICIONES[],2)</f>
        <v>CHI</v>
      </c>
      <c r="E68" s="31" t="str">
        <f>CONCATENATE("INT_",VLOOKUP(A68,T_POLOS[],3),"_",D68)</f>
        <v>INT_PD5_CHI</v>
      </c>
      <c r="F68" s="30">
        <f t="shared" ref="F68:F131" si="3">F67+1</f>
        <v>67</v>
      </c>
      <c r="G68" s="32" t="s">
        <v>1210</v>
      </c>
      <c r="H68" s="76"/>
      <c r="I68" s="76"/>
      <c r="J68" s="83"/>
      <c r="O68" s="72">
        <f t="shared" si="2"/>
        <v>1</v>
      </c>
      <c r="P68" s="72" t="s">
        <v>91</v>
      </c>
    </row>
    <row r="69" spans="1:16" x14ac:dyDescent="0.35">
      <c r="A69" s="30">
        <v>5</v>
      </c>
      <c r="B69" s="31" t="str">
        <f>VLOOKUP(A69,T_POLOS[],2)</f>
        <v>5. Polo I+D+I ER Liberia</v>
      </c>
      <c r="C69" s="33" t="s">
        <v>10</v>
      </c>
      <c r="D69" s="30" t="str">
        <f>VLOOKUP(C69,T_CONDICIONES[],2)</f>
        <v>CN</v>
      </c>
      <c r="E69" s="31" t="str">
        <f>CONCATENATE("INT_",VLOOKUP(A69,T_POLOS[],3),"_",D69)</f>
        <v>INT_PD5_CN</v>
      </c>
      <c r="F69" s="30">
        <f t="shared" si="3"/>
        <v>68</v>
      </c>
      <c r="G69" s="32" t="s">
        <v>79</v>
      </c>
      <c r="H69" s="76"/>
      <c r="I69" s="83"/>
      <c r="J69" s="76"/>
      <c r="K69" s="70" t="s">
        <v>14</v>
      </c>
      <c r="L69" s="70" t="s">
        <v>80</v>
      </c>
      <c r="M69" s="31" t="s">
        <v>69</v>
      </c>
      <c r="O69" s="72">
        <f t="shared" si="2"/>
        <v>1</v>
      </c>
      <c r="P69" s="72" t="s">
        <v>93</v>
      </c>
    </row>
    <row r="70" spans="1:16" x14ac:dyDescent="0.35">
      <c r="A70" s="30">
        <v>5</v>
      </c>
      <c r="B70" s="31" t="str">
        <f>VLOOKUP(A70,T_POLOS[],2)</f>
        <v>5. Polo I+D+I ER Liberia</v>
      </c>
      <c r="C70" s="33" t="s">
        <v>10</v>
      </c>
      <c r="D70" s="30" t="str">
        <f>VLOOKUP(C70,T_CONDICIONES[],2)</f>
        <v>CN</v>
      </c>
      <c r="E70" s="31" t="str">
        <f>CONCATENATE("INT_",VLOOKUP(A70,T_POLOS[],3),"_",D70)</f>
        <v>INT_PD5_CN</v>
      </c>
      <c r="F70" s="30">
        <f t="shared" si="3"/>
        <v>69</v>
      </c>
      <c r="G70" s="32" t="s">
        <v>81</v>
      </c>
      <c r="H70" s="76"/>
      <c r="I70" s="76"/>
      <c r="J70" s="83"/>
      <c r="K70" s="70" t="s">
        <v>14</v>
      </c>
      <c r="L70" s="70">
        <v>43</v>
      </c>
      <c r="M70" s="31" t="s">
        <v>69</v>
      </c>
      <c r="O70" s="72">
        <f t="shared" si="2"/>
        <v>1</v>
      </c>
      <c r="P70" s="72" t="s">
        <v>94</v>
      </c>
    </row>
    <row r="71" spans="1:16" x14ac:dyDescent="0.35">
      <c r="A71" s="30">
        <v>5</v>
      </c>
      <c r="B71" s="31" t="str">
        <f>VLOOKUP(A71,T_POLOS[],2)</f>
        <v>5. Polo I+D+I ER Liberia</v>
      </c>
      <c r="C71" s="33" t="s">
        <v>10</v>
      </c>
      <c r="D71" s="30" t="str">
        <f>VLOOKUP(C71,T_CONDICIONES[],2)</f>
        <v>CN</v>
      </c>
      <c r="E71" s="31" t="str">
        <f>CONCATENATE("INT_",VLOOKUP(A71,T_POLOS[],3),"_",D71)</f>
        <v>INT_PD5_CN</v>
      </c>
      <c r="F71" s="30">
        <f t="shared" si="3"/>
        <v>70</v>
      </c>
      <c r="G71" s="32" t="s">
        <v>82</v>
      </c>
      <c r="H71" s="76"/>
      <c r="I71" s="83"/>
      <c r="J71" s="83"/>
      <c r="K71" s="70" t="s">
        <v>7</v>
      </c>
      <c r="L71" s="70">
        <v>45</v>
      </c>
      <c r="M71" s="31" t="s">
        <v>77</v>
      </c>
      <c r="O71" s="72">
        <f t="shared" si="2"/>
        <v>1</v>
      </c>
      <c r="P71" s="72" t="s">
        <v>97</v>
      </c>
    </row>
    <row r="72" spans="1:16" x14ac:dyDescent="0.35">
      <c r="A72" s="30">
        <v>5</v>
      </c>
      <c r="B72" s="31" t="str">
        <f>VLOOKUP(A72,T_POLOS[],2)</f>
        <v>5. Polo I+D+I ER Liberia</v>
      </c>
      <c r="C72" s="33" t="s">
        <v>10</v>
      </c>
      <c r="D72" s="30" t="str">
        <f>VLOOKUP(C72,T_CONDICIONES[],2)</f>
        <v>CN</v>
      </c>
      <c r="E72" s="31" t="str">
        <f>CONCATENATE("INT_",VLOOKUP(A72,T_POLOS[],3),"_",D72)</f>
        <v>INT_PD5_CN</v>
      </c>
      <c r="F72" s="30">
        <f t="shared" si="3"/>
        <v>71</v>
      </c>
      <c r="G72" s="32" t="s">
        <v>83</v>
      </c>
      <c r="H72" s="76"/>
      <c r="I72" s="76"/>
      <c r="J72" s="83"/>
      <c r="K72" s="70" t="s">
        <v>7</v>
      </c>
      <c r="L72" s="70">
        <v>44</v>
      </c>
      <c r="M72" s="31" t="s">
        <v>69</v>
      </c>
      <c r="O72" s="72">
        <f t="shared" si="2"/>
        <v>1</v>
      </c>
      <c r="P72" s="72" t="s">
        <v>98</v>
      </c>
    </row>
    <row r="73" spans="1:16" x14ac:dyDescent="0.35">
      <c r="A73" s="30">
        <v>5</v>
      </c>
      <c r="B73" s="31" t="str">
        <f>VLOOKUP(A73,T_POLOS[],2)</f>
        <v>5. Polo I+D+I ER Liberia</v>
      </c>
      <c r="C73" s="33" t="s">
        <v>10</v>
      </c>
      <c r="D73" s="30" t="str">
        <f>VLOOKUP(C73,T_CONDICIONES[],2)</f>
        <v>CN</v>
      </c>
      <c r="E73" s="31" t="str">
        <f>CONCATENATE("INT_",VLOOKUP(A73,T_POLOS[],3),"_",D73)</f>
        <v>INT_PD5_CN</v>
      </c>
      <c r="F73" s="30">
        <f t="shared" si="3"/>
        <v>72</v>
      </c>
      <c r="G73" s="32" t="s">
        <v>1210</v>
      </c>
      <c r="H73" s="76"/>
      <c r="I73" s="76"/>
      <c r="J73" s="83"/>
      <c r="O73" s="72">
        <f t="shared" si="2"/>
        <v>1</v>
      </c>
      <c r="P73" s="72" t="s">
        <v>99</v>
      </c>
    </row>
    <row r="74" spans="1:16" x14ac:dyDescent="0.35">
      <c r="A74" s="30">
        <v>5</v>
      </c>
      <c r="B74" s="31" t="str">
        <f>VLOOKUP(A74,T_POLOS[],2)</f>
        <v>5. Polo I+D+I ER Liberia</v>
      </c>
      <c r="C74" s="33" t="s">
        <v>988</v>
      </c>
      <c r="D74" s="30" t="str">
        <f>VLOOKUP(C74,T_CONDICIONES[],2)</f>
        <v>DE</v>
      </c>
      <c r="E74" s="31" t="str">
        <f>CONCATENATE("INT_",VLOOKUP(A74,T_POLOS[],3),"_",D74)</f>
        <v>INT_PD5_DE</v>
      </c>
      <c r="F74" s="30">
        <f t="shared" si="3"/>
        <v>73</v>
      </c>
      <c r="G74" s="32" t="s">
        <v>68</v>
      </c>
      <c r="H74" s="76"/>
      <c r="I74" s="83"/>
      <c r="J74" s="76"/>
      <c r="K74" s="70" t="s">
        <v>7</v>
      </c>
      <c r="L74" s="70">
        <v>31</v>
      </c>
      <c r="M74" s="31" t="s">
        <v>69</v>
      </c>
      <c r="O74" s="72">
        <f t="shared" si="2"/>
        <v>1</v>
      </c>
      <c r="P74" s="72" t="s">
        <v>100</v>
      </c>
    </row>
    <row r="75" spans="1:16" x14ac:dyDescent="0.35">
      <c r="A75" s="30">
        <v>5</v>
      </c>
      <c r="B75" s="31" t="str">
        <f>VLOOKUP(A75,T_POLOS[],2)</f>
        <v>5. Polo I+D+I ER Liberia</v>
      </c>
      <c r="C75" s="33" t="s">
        <v>988</v>
      </c>
      <c r="D75" s="30" t="str">
        <f>VLOOKUP(C75,T_CONDICIONES[],2)</f>
        <v>DE</v>
      </c>
      <c r="E75" s="31" t="str">
        <f>CONCATENATE("INT_",VLOOKUP(A75,T_POLOS[],3),"_",D75)</f>
        <v>INT_PD5_DE</v>
      </c>
      <c r="F75" s="30">
        <f t="shared" si="3"/>
        <v>74</v>
      </c>
      <c r="G75" s="32" t="s">
        <v>70</v>
      </c>
      <c r="H75" s="76"/>
      <c r="I75" s="76"/>
      <c r="J75" s="83"/>
      <c r="K75" s="70" t="s">
        <v>14</v>
      </c>
      <c r="L75" s="70" t="s">
        <v>30</v>
      </c>
      <c r="M75" s="31" t="s">
        <v>69</v>
      </c>
      <c r="O75" s="72">
        <f t="shared" si="2"/>
        <v>1</v>
      </c>
      <c r="P75" s="72" t="s">
        <v>101</v>
      </c>
    </row>
    <row r="76" spans="1:16" x14ac:dyDescent="0.35">
      <c r="A76" s="30">
        <v>5</v>
      </c>
      <c r="B76" s="31" t="str">
        <f>VLOOKUP(A76,T_POLOS[],2)</f>
        <v>5. Polo I+D+I ER Liberia</v>
      </c>
      <c r="C76" s="33" t="s">
        <v>988</v>
      </c>
      <c r="D76" s="30" t="str">
        <f>VLOOKUP(C76,T_CONDICIONES[],2)</f>
        <v>DE</v>
      </c>
      <c r="E76" s="31" t="str">
        <f>CONCATENATE("INT_",VLOOKUP(A76,T_POLOS[],3),"_",D76)</f>
        <v>INT_PD5_DE</v>
      </c>
      <c r="F76" s="30">
        <f t="shared" si="3"/>
        <v>75</v>
      </c>
      <c r="G76" s="32" t="s">
        <v>71</v>
      </c>
      <c r="H76" s="76"/>
      <c r="I76" s="83"/>
      <c r="J76" s="76"/>
      <c r="K76" s="70" t="s">
        <v>7</v>
      </c>
      <c r="L76" s="70" t="s">
        <v>72</v>
      </c>
      <c r="M76" s="31" t="s">
        <v>69</v>
      </c>
      <c r="O76" s="72">
        <f t="shared" si="2"/>
        <v>1</v>
      </c>
      <c r="P76" s="72" t="s">
        <v>103</v>
      </c>
    </row>
    <row r="77" spans="1:16" x14ac:dyDescent="0.35">
      <c r="A77" s="30">
        <v>5</v>
      </c>
      <c r="B77" s="31" t="str">
        <f>VLOOKUP(A77,T_POLOS[],2)</f>
        <v>5. Polo I+D+I ER Liberia</v>
      </c>
      <c r="C77" s="33" t="s">
        <v>988</v>
      </c>
      <c r="D77" s="30" t="str">
        <f>VLOOKUP(C77,T_CONDICIONES[],2)</f>
        <v>DE</v>
      </c>
      <c r="E77" s="31" t="str">
        <f>CONCATENATE("INT_",VLOOKUP(A77,T_POLOS[],3),"_",D77)</f>
        <v>INT_PD5_DE</v>
      </c>
      <c r="F77" s="30">
        <f t="shared" si="3"/>
        <v>76</v>
      </c>
      <c r="G77" s="32" t="s">
        <v>73</v>
      </c>
      <c r="H77" s="76"/>
      <c r="I77" s="83"/>
      <c r="J77" s="76"/>
      <c r="K77" s="70" t="s">
        <v>7</v>
      </c>
      <c r="L77" s="70">
        <v>32</v>
      </c>
      <c r="M77" s="31" t="s">
        <v>69</v>
      </c>
      <c r="O77" s="72">
        <f t="shared" si="2"/>
        <v>1</v>
      </c>
      <c r="P77" s="72" t="s">
        <v>104</v>
      </c>
    </row>
    <row r="78" spans="1:16" x14ac:dyDescent="0.35">
      <c r="A78" s="30">
        <v>5</v>
      </c>
      <c r="B78" s="31" t="str">
        <f>VLOOKUP(A78,T_POLOS[],2)</f>
        <v>5. Polo I+D+I ER Liberia</v>
      </c>
      <c r="C78" s="33" t="s">
        <v>988</v>
      </c>
      <c r="D78" s="30" t="str">
        <f>VLOOKUP(C78,T_CONDICIONES[],2)</f>
        <v>DE</v>
      </c>
      <c r="E78" s="31" t="str">
        <f>CONCATENATE("INT_",VLOOKUP(A78,T_POLOS[],3),"_",D78)</f>
        <v>INT_PD5_DE</v>
      </c>
      <c r="F78" s="30">
        <f t="shared" si="3"/>
        <v>77</v>
      </c>
      <c r="G78" s="32" t="s">
        <v>1210</v>
      </c>
      <c r="H78" s="76"/>
      <c r="I78" s="76"/>
      <c r="J78" s="83"/>
      <c r="O78" s="72">
        <f t="shared" si="2"/>
        <v>1</v>
      </c>
      <c r="P78" s="72" t="s">
        <v>106</v>
      </c>
    </row>
    <row r="79" spans="1:16" x14ac:dyDescent="0.35">
      <c r="A79" s="30">
        <v>5</v>
      </c>
      <c r="B79" s="31" t="str">
        <f>VLOOKUP(A79,T_POLOS[],2)</f>
        <v>5. Polo I+D+I ER Liberia</v>
      </c>
      <c r="C79" s="33" t="s">
        <v>989</v>
      </c>
      <c r="D79" s="30" t="str">
        <f>VLOOKUP(C79,T_CONDICIONES[],2)</f>
        <v>IS</v>
      </c>
      <c r="E79" s="31" t="str">
        <f>CONCATENATE("INT_",VLOOKUP(A79,T_POLOS[],3),"_",D79)</f>
        <v>INT_PD5_IS</v>
      </c>
      <c r="F79" s="30">
        <f t="shared" si="3"/>
        <v>78</v>
      </c>
      <c r="G79" s="32" t="s">
        <v>74</v>
      </c>
      <c r="H79" s="75"/>
      <c r="I79" s="75"/>
      <c r="K79" s="70" t="s">
        <v>14</v>
      </c>
      <c r="L79" s="70" t="s">
        <v>75</v>
      </c>
      <c r="M79" s="31" t="s">
        <v>69</v>
      </c>
      <c r="O79" s="72">
        <f t="shared" si="2"/>
        <v>1</v>
      </c>
      <c r="P79" s="72" t="s">
        <v>107</v>
      </c>
    </row>
    <row r="80" spans="1:16" x14ac:dyDescent="0.35">
      <c r="A80" s="30">
        <v>5</v>
      </c>
      <c r="B80" s="31" t="str">
        <f>VLOOKUP(A80,T_POLOS[],2)</f>
        <v>5. Polo I+D+I ER Liberia</v>
      </c>
      <c r="C80" s="33" t="s">
        <v>989</v>
      </c>
      <c r="D80" s="30" t="str">
        <f>VLOOKUP(C80,T_CONDICIONES[],2)</f>
        <v>IS</v>
      </c>
      <c r="E80" s="31" t="str">
        <f>CONCATENATE("INT_",VLOOKUP(A80,T_POLOS[],3),"_",D80)</f>
        <v>INT_PD5_IS</v>
      </c>
      <c r="F80" s="30">
        <f t="shared" si="3"/>
        <v>79</v>
      </c>
      <c r="G80" s="32" t="s">
        <v>76</v>
      </c>
      <c r="H80" s="75"/>
      <c r="I80" s="75"/>
      <c r="K80" s="70" t="s">
        <v>9</v>
      </c>
      <c r="L80" s="70">
        <v>21</v>
      </c>
      <c r="M80" s="31" t="s">
        <v>77</v>
      </c>
      <c r="O80" s="72">
        <f t="shared" si="2"/>
        <v>1</v>
      </c>
      <c r="P80" s="72" t="s">
        <v>108</v>
      </c>
    </row>
    <row r="81" spans="1:16" x14ac:dyDescent="0.35">
      <c r="A81" s="30">
        <v>5</v>
      </c>
      <c r="B81" s="31" t="str">
        <f>VLOOKUP(A81,T_POLOS[],2)</f>
        <v>5. Polo I+D+I ER Liberia</v>
      </c>
      <c r="C81" s="33" t="s">
        <v>989</v>
      </c>
      <c r="D81" s="30" t="str">
        <f>VLOOKUP(C81,T_CONDICIONES[],2)</f>
        <v>IS</v>
      </c>
      <c r="E81" s="31" t="str">
        <f>CONCATENATE("INT_",VLOOKUP(A81,T_POLOS[],3),"_",D81)</f>
        <v>INT_PD5_IS</v>
      </c>
      <c r="F81" s="30">
        <f t="shared" si="3"/>
        <v>80</v>
      </c>
      <c r="G81" s="32" t="s">
        <v>78</v>
      </c>
      <c r="I81" s="75"/>
      <c r="K81" s="70" t="s">
        <v>7</v>
      </c>
      <c r="L81" s="70">
        <v>26</v>
      </c>
      <c r="M81" s="31" t="s">
        <v>69</v>
      </c>
      <c r="O81" s="72">
        <f t="shared" si="2"/>
        <v>1</v>
      </c>
      <c r="P81" s="72" t="s">
        <v>109</v>
      </c>
    </row>
    <row r="82" spans="1:16" x14ac:dyDescent="0.35">
      <c r="A82" s="30">
        <v>5</v>
      </c>
      <c r="B82" s="31" t="str">
        <f>VLOOKUP(A82,T_POLOS[],2)</f>
        <v>5. Polo I+D+I ER Liberia</v>
      </c>
      <c r="C82" s="33" t="s">
        <v>989</v>
      </c>
      <c r="D82" s="30" t="str">
        <f>VLOOKUP(C82,T_CONDICIONES[],2)</f>
        <v>IS</v>
      </c>
      <c r="E82" s="31" t="str">
        <f>CONCATENATE("INT_",VLOOKUP(A82,T_POLOS[],3),"_",D82)</f>
        <v>INT_PD5_IS</v>
      </c>
      <c r="F82" s="30">
        <f t="shared" si="3"/>
        <v>81</v>
      </c>
      <c r="G82" s="32" t="s">
        <v>1210</v>
      </c>
      <c r="H82" s="76"/>
      <c r="I82" s="76"/>
      <c r="J82" s="83"/>
      <c r="O82" s="72">
        <f t="shared" si="2"/>
        <v>1</v>
      </c>
      <c r="P82" s="72" t="s">
        <v>110</v>
      </c>
    </row>
    <row r="83" spans="1:16" x14ac:dyDescent="0.35">
      <c r="A83" s="30">
        <v>5</v>
      </c>
      <c r="B83" s="31" t="str">
        <f>VLOOKUP(A83,T_POLOS[],2)</f>
        <v>5. Polo I+D+I ER Liberia</v>
      </c>
      <c r="C83" s="33" t="s">
        <v>1</v>
      </c>
      <c r="D83" s="30" t="str">
        <f>VLOOKUP(C83,T_CONDICIONES[],2)</f>
        <v>IC</v>
      </c>
      <c r="E83" s="31" t="str">
        <f>CONCATENATE("INT_",VLOOKUP(A83,T_POLOS[],3),"_",D83)</f>
        <v>INT_PD5_IC</v>
      </c>
      <c r="F83" s="30">
        <f t="shared" si="3"/>
        <v>82</v>
      </c>
      <c r="G83" s="32" t="s">
        <v>1004</v>
      </c>
      <c r="H83" s="76"/>
      <c r="I83" s="83"/>
      <c r="J83" s="76"/>
      <c r="K83" s="70" t="s">
        <v>7</v>
      </c>
      <c r="L83" s="70">
        <v>4</v>
      </c>
      <c r="M83" s="31" t="s">
        <v>77</v>
      </c>
      <c r="O83" s="72">
        <f t="shared" si="2"/>
        <v>1</v>
      </c>
      <c r="P83" s="72" t="s">
        <v>1006</v>
      </c>
    </row>
    <row r="84" spans="1:16" x14ac:dyDescent="0.35">
      <c r="A84" s="30">
        <v>5</v>
      </c>
      <c r="B84" s="31" t="str">
        <f>VLOOKUP(A84,T_POLOS[],2)</f>
        <v>5. Polo I+D+I ER Liberia</v>
      </c>
      <c r="C84" s="33" t="s">
        <v>1</v>
      </c>
      <c r="D84" s="30" t="str">
        <f>VLOOKUP(C84,T_CONDICIONES[],2)</f>
        <v>IC</v>
      </c>
      <c r="E84" s="31" t="str">
        <f>CONCATENATE("INT_",VLOOKUP(A84,T_POLOS[],3),"_",D84)</f>
        <v>INT_PD5_IC</v>
      </c>
      <c r="F84" s="30">
        <f t="shared" si="3"/>
        <v>83</v>
      </c>
      <c r="G84" s="32" t="s">
        <v>1005</v>
      </c>
      <c r="H84" s="76"/>
      <c r="I84" s="76"/>
      <c r="J84" s="83"/>
      <c r="K84" s="70" t="s">
        <v>7</v>
      </c>
      <c r="L84" s="70">
        <v>5</v>
      </c>
      <c r="M84" s="31" t="s">
        <v>77</v>
      </c>
      <c r="O84" s="72">
        <f t="shared" si="2"/>
        <v>1</v>
      </c>
      <c r="P84" s="72" t="s">
        <v>113</v>
      </c>
    </row>
    <row r="85" spans="1:16" x14ac:dyDescent="0.35">
      <c r="A85" s="30">
        <v>5</v>
      </c>
      <c r="B85" s="31" t="str">
        <f>VLOOKUP(A85,T_POLOS[],2)</f>
        <v>5. Polo I+D+I ER Liberia</v>
      </c>
      <c r="C85" s="33" t="s">
        <v>1</v>
      </c>
      <c r="D85" s="30" t="str">
        <f>VLOOKUP(C85,T_CONDICIONES[],2)</f>
        <v>IC</v>
      </c>
      <c r="E85" s="31" t="str">
        <f>CONCATENATE("INT_",VLOOKUP(A85,T_POLOS[],3),"_",D85)</f>
        <v>INT_PD5_IC</v>
      </c>
      <c r="F85" s="30">
        <f t="shared" si="3"/>
        <v>84</v>
      </c>
      <c r="G85" s="32" t="s">
        <v>89</v>
      </c>
      <c r="H85" s="83"/>
      <c r="I85" s="76"/>
      <c r="J85" s="76"/>
      <c r="K85" s="70" t="s">
        <v>7</v>
      </c>
      <c r="L85" s="70" t="s">
        <v>44</v>
      </c>
      <c r="M85" s="31" t="s">
        <v>69</v>
      </c>
      <c r="O85" s="72">
        <f t="shared" si="2"/>
        <v>1</v>
      </c>
      <c r="P85" s="72" t="s">
        <v>114</v>
      </c>
    </row>
    <row r="86" spans="1:16" x14ac:dyDescent="0.35">
      <c r="A86" s="30">
        <v>5</v>
      </c>
      <c r="B86" s="31" t="str">
        <f>VLOOKUP(A86,T_POLOS[],2)</f>
        <v>5. Polo I+D+I ER Liberia</v>
      </c>
      <c r="C86" s="33" t="s">
        <v>1</v>
      </c>
      <c r="D86" s="30" t="str">
        <f>VLOOKUP(C86,T_CONDICIONES[],2)</f>
        <v>IC</v>
      </c>
      <c r="E86" s="31" t="str">
        <f>CONCATENATE("INT_",VLOOKUP(A86,T_POLOS[],3),"_",D86)</f>
        <v>INT_PD5_IC</v>
      </c>
      <c r="F86" s="30">
        <f t="shared" si="3"/>
        <v>85</v>
      </c>
      <c r="G86" s="32" t="s">
        <v>1210</v>
      </c>
      <c r="H86" s="76"/>
      <c r="I86" s="76"/>
      <c r="J86" s="83"/>
      <c r="O86" s="72">
        <f t="shared" si="2"/>
        <v>1</v>
      </c>
      <c r="P86" s="72" t="s">
        <v>115</v>
      </c>
    </row>
    <row r="87" spans="1:16" x14ac:dyDescent="0.35">
      <c r="A87" s="30">
        <v>6</v>
      </c>
      <c r="B87" s="31" t="str">
        <f>VLOOKUP(A87,T_POLOS[],2)</f>
        <v>6. Polo Nicoya-Costa Pacífico</v>
      </c>
      <c r="C87" s="33" t="s">
        <v>2</v>
      </c>
      <c r="D87" s="30" t="str">
        <f>VLOOKUP(C87,T_CONDICIONES[],2)</f>
        <v>CHI</v>
      </c>
      <c r="E87" s="31" t="str">
        <f>CONCATENATE("INT_",VLOOKUP(A87,T_POLOS[],3),"_",D87)</f>
        <v>INT_PD6_CHI</v>
      </c>
      <c r="F87" s="30">
        <f t="shared" si="3"/>
        <v>86</v>
      </c>
      <c r="G87" s="32" t="s">
        <v>104</v>
      </c>
      <c r="H87" s="76"/>
      <c r="I87" s="76"/>
      <c r="J87" s="83"/>
      <c r="K87" s="70" t="s">
        <v>56</v>
      </c>
      <c r="L87" s="70" t="s">
        <v>105</v>
      </c>
      <c r="M87" s="31" t="s">
        <v>69</v>
      </c>
      <c r="O87" s="72">
        <f t="shared" si="2"/>
        <v>1</v>
      </c>
      <c r="P87" s="72" t="s">
        <v>116</v>
      </c>
    </row>
    <row r="88" spans="1:16" x14ac:dyDescent="0.35">
      <c r="A88" s="30">
        <v>6</v>
      </c>
      <c r="B88" s="31" t="str">
        <f>VLOOKUP(A88,T_POLOS[],2)</f>
        <v>6. Polo Nicoya-Costa Pacífico</v>
      </c>
      <c r="C88" s="33" t="s">
        <v>2</v>
      </c>
      <c r="D88" s="30" t="str">
        <f>VLOOKUP(C88,T_CONDICIONES[],2)</f>
        <v>CHI</v>
      </c>
      <c r="E88" s="31" t="str">
        <f>CONCATENATE("INT_",VLOOKUP(A88,T_POLOS[],3),"_",D88)</f>
        <v>INT_PD6_CHI</v>
      </c>
      <c r="F88" s="30">
        <f t="shared" si="3"/>
        <v>87</v>
      </c>
      <c r="G88" s="32" t="s">
        <v>106</v>
      </c>
      <c r="H88" s="76"/>
      <c r="I88" s="83"/>
      <c r="J88" s="76"/>
      <c r="K88" s="70" t="s">
        <v>56</v>
      </c>
      <c r="L88" s="70" t="s">
        <v>88</v>
      </c>
      <c r="M88" s="31" t="s">
        <v>69</v>
      </c>
      <c r="O88" s="72">
        <f t="shared" si="2"/>
        <v>1</v>
      </c>
      <c r="P88" s="72" t="s">
        <v>1008</v>
      </c>
    </row>
    <row r="89" spans="1:16" x14ac:dyDescent="0.35">
      <c r="A89" s="30">
        <v>6</v>
      </c>
      <c r="B89" s="31" t="str">
        <f>VLOOKUP(A89,T_POLOS[],2)</f>
        <v>6. Polo Nicoya-Costa Pacífico</v>
      </c>
      <c r="C89" s="33" t="s">
        <v>2</v>
      </c>
      <c r="D89" s="30" t="str">
        <f>VLOOKUP(C89,T_CONDICIONES[],2)</f>
        <v>CHI</v>
      </c>
      <c r="E89" s="31" t="str">
        <f>CONCATENATE("INT_",VLOOKUP(A89,T_POLOS[],3),"_",D89)</f>
        <v>INT_PD6_CHI</v>
      </c>
      <c r="F89" s="30">
        <f t="shared" si="3"/>
        <v>88</v>
      </c>
      <c r="G89" s="32" t="s">
        <v>1210</v>
      </c>
      <c r="H89" s="76"/>
      <c r="I89" s="76"/>
      <c r="J89" s="83"/>
      <c r="O89" s="72">
        <f t="shared" si="2"/>
        <v>1</v>
      </c>
      <c r="P89" s="72" t="s">
        <v>117</v>
      </c>
    </row>
    <row r="90" spans="1:16" x14ac:dyDescent="0.35">
      <c r="A90" s="30">
        <v>6</v>
      </c>
      <c r="B90" s="31" t="str">
        <f>VLOOKUP(A90,T_POLOS[],2)</f>
        <v>6. Polo Nicoya-Costa Pacífico</v>
      </c>
      <c r="C90" s="33" t="s">
        <v>10</v>
      </c>
      <c r="D90" s="30" t="str">
        <f>VLOOKUP(C90,T_CONDICIONES[],2)</f>
        <v>CN</v>
      </c>
      <c r="E90" s="31" t="str">
        <f>CONCATENATE("INT_",VLOOKUP(A90,T_POLOS[],3),"_",D90)</f>
        <v>INT_PD6_CN</v>
      </c>
      <c r="F90" s="30">
        <f t="shared" si="3"/>
        <v>89</v>
      </c>
      <c r="G90" s="32" t="s">
        <v>101</v>
      </c>
      <c r="H90" s="76"/>
      <c r="I90" s="83"/>
      <c r="J90" s="83"/>
      <c r="K90" s="70" t="s">
        <v>14</v>
      </c>
      <c r="L90" s="70" t="s">
        <v>102</v>
      </c>
      <c r="M90" s="31" t="s">
        <v>69</v>
      </c>
      <c r="O90" s="72">
        <f t="shared" si="2"/>
        <v>1</v>
      </c>
      <c r="P90" s="72" t="s">
        <v>119</v>
      </c>
    </row>
    <row r="91" spans="1:16" x14ac:dyDescent="0.35">
      <c r="A91" s="30">
        <v>6</v>
      </c>
      <c r="B91" s="31" t="str">
        <f>VLOOKUP(A91,T_POLOS[],2)</f>
        <v>6. Polo Nicoya-Costa Pacífico</v>
      </c>
      <c r="C91" s="33" t="s">
        <v>10</v>
      </c>
      <c r="D91" s="30" t="str">
        <f>VLOOKUP(C91,T_CONDICIONES[],2)</f>
        <v>CN</v>
      </c>
      <c r="E91" s="31" t="str">
        <f>CONCATENATE("INT_",VLOOKUP(A91,T_POLOS[],3),"_",D91)</f>
        <v>INT_PD6_CN</v>
      </c>
      <c r="F91" s="30">
        <f t="shared" si="3"/>
        <v>90</v>
      </c>
      <c r="G91" s="32" t="s">
        <v>103</v>
      </c>
      <c r="H91" s="76"/>
      <c r="I91" s="76"/>
      <c r="J91" s="83"/>
      <c r="K91" s="70" t="s">
        <v>7</v>
      </c>
      <c r="L91" s="70">
        <v>44</v>
      </c>
      <c r="M91" s="31" t="s">
        <v>69</v>
      </c>
      <c r="O91" s="72">
        <f t="shared" si="2"/>
        <v>1</v>
      </c>
      <c r="P91" s="72" t="s">
        <v>120</v>
      </c>
    </row>
    <row r="92" spans="1:16" x14ac:dyDescent="0.35">
      <c r="A92" s="30">
        <v>6</v>
      </c>
      <c r="B92" s="31" t="str">
        <f>VLOOKUP(A92,T_POLOS[],2)</f>
        <v>6. Polo Nicoya-Costa Pacífico</v>
      </c>
      <c r="C92" s="33" t="s">
        <v>10</v>
      </c>
      <c r="D92" s="30" t="str">
        <f>VLOOKUP(C92,T_CONDICIONES[],2)</f>
        <v>CN</v>
      </c>
      <c r="E92" s="31" t="str">
        <f>CONCATENATE("INT_",VLOOKUP(A92,T_POLOS[],3),"_",D92)</f>
        <v>INT_PD6_CN</v>
      </c>
      <c r="F92" s="30">
        <f t="shared" si="3"/>
        <v>91</v>
      </c>
      <c r="G92" s="32" t="s">
        <v>1210</v>
      </c>
      <c r="H92" s="76"/>
      <c r="I92" s="76"/>
      <c r="J92" s="83"/>
      <c r="O92" s="72">
        <f t="shared" si="2"/>
        <v>1</v>
      </c>
      <c r="P92" s="72" t="s">
        <v>121</v>
      </c>
    </row>
    <row r="93" spans="1:16" x14ac:dyDescent="0.35">
      <c r="A93" s="30">
        <v>6</v>
      </c>
      <c r="B93" s="31" t="str">
        <f>VLOOKUP(A93,T_POLOS[],2)</f>
        <v>6. Polo Nicoya-Costa Pacífico</v>
      </c>
      <c r="C93" s="33" t="s">
        <v>988</v>
      </c>
      <c r="D93" s="30" t="str">
        <f>VLOOKUP(C93,T_CONDICIONES[],2)</f>
        <v>DE</v>
      </c>
      <c r="E93" s="31" t="str">
        <f>CONCATENATE("INT_",VLOOKUP(A93,T_POLOS[],3),"_",D93)</f>
        <v>INT_PD6_DE</v>
      </c>
      <c r="F93" s="30">
        <f t="shared" si="3"/>
        <v>92</v>
      </c>
      <c r="G93" s="32" t="s">
        <v>90</v>
      </c>
      <c r="H93" s="76"/>
      <c r="I93" s="83"/>
      <c r="J93" s="76"/>
      <c r="K93" s="70" t="s">
        <v>7</v>
      </c>
      <c r="L93" s="70">
        <v>31</v>
      </c>
      <c r="M93" s="31" t="s">
        <v>69</v>
      </c>
      <c r="O93" s="72">
        <f t="shared" si="2"/>
        <v>1</v>
      </c>
      <c r="P93" s="72" t="s">
        <v>122</v>
      </c>
    </row>
    <row r="94" spans="1:16" x14ac:dyDescent="0.35">
      <c r="A94" s="30">
        <v>6</v>
      </c>
      <c r="B94" s="31" t="str">
        <f>VLOOKUP(A94,T_POLOS[],2)</f>
        <v>6. Polo Nicoya-Costa Pacífico</v>
      </c>
      <c r="C94" s="33" t="s">
        <v>988</v>
      </c>
      <c r="D94" s="30" t="str">
        <f>VLOOKUP(C94,T_CONDICIONES[],2)</f>
        <v>DE</v>
      </c>
      <c r="E94" s="31" t="str">
        <f>CONCATENATE("INT_",VLOOKUP(A94,T_POLOS[],3),"_",D94)</f>
        <v>INT_PD6_DE</v>
      </c>
      <c r="F94" s="30">
        <f t="shared" si="3"/>
        <v>93</v>
      </c>
      <c r="G94" s="32" t="s">
        <v>91</v>
      </c>
      <c r="H94" s="76"/>
      <c r="I94" s="76"/>
      <c r="J94" s="83"/>
      <c r="K94" s="70" t="s">
        <v>14</v>
      </c>
      <c r="L94" s="70" t="s">
        <v>92</v>
      </c>
      <c r="M94" s="31" t="s">
        <v>69</v>
      </c>
      <c r="O94" s="72">
        <f t="shared" si="2"/>
        <v>1</v>
      </c>
      <c r="P94" s="72" t="s">
        <v>123</v>
      </c>
    </row>
    <row r="95" spans="1:16" x14ac:dyDescent="0.35">
      <c r="A95" s="30">
        <v>6</v>
      </c>
      <c r="B95" s="31" t="str">
        <f>VLOOKUP(A95,T_POLOS[],2)</f>
        <v>6. Polo Nicoya-Costa Pacífico</v>
      </c>
      <c r="C95" s="33" t="s">
        <v>988</v>
      </c>
      <c r="D95" s="30" t="str">
        <f>VLOOKUP(C95,T_CONDICIONES[],2)</f>
        <v>DE</v>
      </c>
      <c r="E95" s="31" t="str">
        <f>CONCATENATE("INT_",VLOOKUP(A95,T_POLOS[],3),"_",D95)</f>
        <v>INT_PD6_DE</v>
      </c>
      <c r="F95" s="30">
        <f t="shared" si="3"/>
        <v>94</v>
      </c>
      <c r="G95" s="32" t="s">
        <v>93</v>
      </c>
      <c r="H95" s="76"/>
      <c r="I95" s="76"/>
      <c r="J95" s="83"/>
      <c r="K95" s="70" t="s">
        <v>14</v>
      </c>
      <c r="L95" s="70">
        <v>35</v>
      </c>
      <c r="M95" s="31" t="s">
        <v>69</v>
      </c>
      <c r="O95" s="72">
        <f t="shared" si="2"/>
        <v>1</v>
      </c>
      <c r="P95" s="72" t="s">
        <v>1007</v>
      </c>
    </row>
    <row r="96" spans="1:16" x14ac:dyDescent="0.35">
      <c r="A96" s="30">
        <v>6</v>
      </c>
      <c r="B96" s="31" t="str">
        <f>VLOOKUP(A96,T_POLOS[],2)</f>
        <v>6. Polo Nicoya-Costa Pacífico</v>
      </c>
      <c r="C96" s="33" t="s">
        <v>988</v>
      </c>
      <c r="D96" s="30" t="str">
        <f>VLOOKUP(C96,T_CONDICIONES[],2)</f>
        <v>DE</v>
      </c>
      <c r="E96" s="31" t="str">
        <f>CONCATENATE("INT_",VLOOKUP(A96,T_POLOS[],3),"_",D96)</f>
        <v>INT_PD6_DE</v>
      </c>
      <c r="F96" s="30">
        <f t="shared" si="3"/>
        <v>95</v>
      </c>
      <c r="G96" s="32" t="s">
        <v>94</v>
      </c>
      <c r="H96" s="76"/>
      <c r="I96" s="83"/>
      <c r="J96" s="76"/>
      <c r="K96" s="70" t="s">
        <v>14</v>
      </c>
      <c r="L96" s="70" t="s">
        <v>95</v>
      </c>
      <c r="M96" s="31" t="s">
        <v>96</v>
      </c>
      <c r="O96" s="72">
        <f t="shared" si="2"/>
        <v>1</v>
      </c>
      <c r="P96" s="72" t="s">
        <v>125</v>
      </c>
    </row>
    <row r="97" spans="1:16" x14ac:dyDescent="0.35">
      <c r="A97" s="30">
        <v>6</v>
      </c>
      <c r="B97" s="31" t="str">
        <f>VLOOKUP(A97,T_POLOS[],2)</f>
        <v>6. Polo Nicoya-Costa Pacífico</v>
      </c>
      <c r="C97" s="33" t="s">
        <v>988</v>
      </c>
      <c r="D97" s="30" t="str">
        <f>VLOOKUP(C97,T_CONDICIONES[],2)</f>
        <v>DE</v>
      </c>
      <c r="E97" s="31" t="str">
        <f>CONCATENATE("INT_",VLOOKUP(A97,T_POLOS[],3),"_",D97)</f>
        <v>INT_PD6_DE</v>
      </c>
      <c r="F97" s="30">
        <f t="shared" si="3"/>
        <v>96</v>
      </c>
      <c r="G97" s="32" t="s">
        <v>97</v>
      </c>
      <c r="H97" s="76"/>
      <c r="I97" s="83"/>
      <c r="J97" s="76"/>
      <c r="K97" s="70" t="s">
        <v>7</v>
      </c>
      <c r="L97" s="70">
        <v>47</v>
      </c>
      <c r="M97" s="31" t="s">
        <v>69</v>
      </c>
      <c r="O97" s="72">
        <f t="shared" si="2"/>
        <v>1</v>
      </c>
      <c r="P97" s="72" t="s">
        <v>126</v>
      </c>
    </row>
    <row r="98" spans="1:16" x14ac:dyDescent="0.35">
      <c r="A98" s="30">
        <v>6</v>
      </c>
      <c r="B98" s="31" t="str">
        <f>VLOOKUP(A98,T_POLOS[],2)</f>
        <v>6. Polo Nicoya-Costa Pacífico</v>
      </c>
      <c r="C98" s="33" t="s">
        <v>988</v>
      </c>
      <c r="D98" s="30" t="str">
        <f>VLOOKUP(C98,T_CONDICIONES[],2)</f>
        <v>DE</v>
      </c>
      <c r="E98" s="31" t="str">
        <f>CONCATENATE("INT_",VLOOKUP(A98,T_POLOS[],3),"_",D98)</f>
        <v>INT_PD6_DE</v>
      </c>
      <c r="F98" s="30">
        <f t="shared" si="3"/>
        <v>97</v>
      </c>
      <c r="G98" s="32" t="s">
        <v>1210</v>
      </c>
      <c r="H98" s="76"/>
      <c r="I98" s="76"/>
      <c r="J98" s="83"/>
      <c r="O98" s="72">
        <f t="shared" si="2"/>
        <v>1</v>
      </c>
      <c r="P98" s="72" t="s">
        <v>128</v>
      </c>
    </row>
    <row r="99" spans="1:16" x14ac:dyDescent="0.35">
      <c r="A99" s="30">
        <v>6</v>
      </c>
      <c r="B99" s="31" t="str">
        <f>VLOOKUP(A99,T_POLOS[],2)</f>
        <v>6. Polo Nicoya-Costa Pacífico</v>
      </c>
      <c r="C99" s="33" t="s">
        <v>989</v>
      </c>
      <c r="D99" s="30" t="str">
        <f>VLOOKUP(C99,T_CONDICIONES[],2)</f>
        <v>IS</v>
      </c>
      <c r="E99" s="31" t="str">
        <f>CONCATENATE("INT_",VLOOKUP(A99,T_POLOS[],3),"_",D99)</f>
        <v>INT_PD6_IS</v>
      </c>
      <c r="F99" s="30">
        <f t="shared" si="3"/>
        <v>98</v>
      </c>
      <c r="G99" s="32" t="s">
        <v>98</v>
      </c>
      <c r="H99" s="83"/>
      <c r="I99" s="83"/>
      <c r="J99" s="76"/>
      <c r="K99" s="70" t="s">
        <v>14</v>
      </c>
      <c r="L99" s="70">
        <v>27</v>
      </c>
      <c r="M99" s="31" t="s">
        <v>96</v>
      </c>
      <c r="O99" s="72">
        <f t="shared" si="2"/>
        <v>1</v>
      </c>
      <c r="P99" s="72" t="s">
        <v>1010</v>
      </c>
    </row>
    <row r="100" spans="1:16" x14ac:dyDescent="0.35">
      <c r="A100" s="30">
        <v>6</v>
      </c>
      <c r="B100" s="31" t="str">
        <f>VLOOKUP(A100,T_POLOS[],2)</f>
        <v>6. Polo Nicoya-Costa Pacífico</v>
      </c>
      <c r="C100" s="33" t="s">
        <v>989</v>
      </c>
      <c r="D100" s="30" t="str">
        <f>VLOOKUP(C100,T_CONDICIONES[],2)</f>
        <v>IS</v>
      </c>
      <c r="E100" s="31" t="str">
        <f>CONCATENATE("INT_",VLOOKUP(A100,T_POLOS[],3),"_",D100)</f>
        <v>INT_PD6_IS</v>
      </c>
      <c r="F100" s="30">
        <f t="shared" si="3"/>
        <v>99</v>
      </c>
      <c r="G100" s="32" t="s">
        <v>99</v>
      </c>
      <c r="H100" s="76"/>
      <c r="I100" s="83"/>
      <c r="J100" s="76"/>
      <c r="K100" s="70" t="s">
        <v>9</v>
      </c>
      <c r="L100" s="70">
        <v>28</v>
      </c>
      <c r="M100" s="31" t="s">
        <v>96</v>
      </c>
      <c r="O100" s="72">
        <f t="shared" si="2"/>
        <v>1</v>
      </c>
      <c r="P100" s="72" t="s">
        <v>1011</v>
      </c>
    </row>
    <row r="101" spans="1:16" x14ac:dyDescent="0.35">
      <c r="A101" s="30">
        <v>6</v>
      </c>
      <c r="B101" s="31" t="str">
        <f>VLOOKUP(A101,T_POLOS[],2)</f>
        <v>6. Polo Nicoya-Costa Pacífico</v>
      </c>
      <c r="C101" s="33" t="s">
        <v>989</v>
      </c>
      <c r="D101" s="30" t="str">
        <f>VLOOKUP(C101,T_CONDICIONES[],2)</f>
        <v>IS</v>
      </c>
      <c r="E101" s="31" t="str">
        <f>CONCATENATE("INT_",VLOOKUP(A101,T_POLOS[],3),"_",D101)</f>
        <v>INT_PD6_IS</v>
      </c>
      <c r="F101" s="30">
        <f t="shared" si="3"/>
        <v>100</v>
      </c>
      <c r="G101" s="32" t="s">
        <v>100</v>
      </c>
      <c r="H101" s="76"/>
      <c r="I101" s="83"/>
      <c r="J101" s="76"/>
      <c r="K101" s="70" t="s">
        <v>7</v>
      </c>
      <c r="L101" s="70">
        <v>26</v>
      </c>
      <c r="M101" s="31" t="s">
        <v>69</v>
      </c>
      <c r="O101" s="72">
        <f t="shared" si="2"/>
        <v>1</v>
      </c>
      <c r="P101" s="72" t="s">
        <v>132</v>
      </c>
    </row>
    <row r="102" spans="1:16" x14ac:dyDescent="0.35">
      <c r="A102" s="30">
        <v>6</v>
      </c>
      <c r="B102" s="31" t="str">
        <f>VLOOKUP(A102,T_POLOS[],2)</f>
        <v>6. Polo Nicoya-Costa Pacífico</v>
      </c>
      <c r="C102" s="33" t="s">
        <v>989</v>
      </c>
      <c r="D102" s="30" t="str">
        <f>VLOOKUP(C102,T_CONDICIONES[],2)</f>
        <v>IS</v>
      </c>
      <c r="E102" s="31" t="str">
        <f>CONCATENATE("INT_",VLOOKUP(A102,T_POLOS[],3),"_",D102)</f>
        <v>INT_PD6_IS</v>
      </c>
      <c r="F102" s="30">
        <f t="shared" si="3"/>
        <v>101</v>
      </c>
      <c r="G102" s="32" t="s">
        <v>1210</v>
      </c>
      <c r="H102" s="76"/>
      <c r="I102" s="76"/>
      <c r="J102" s="83"/>
      <c r="O102" s="72">
        <f t="shared" si="2"/>
        <v>1</v>
      </c>
      <c r="P102" s="72" t="s">
        <v>133</v>
      </c>
    </row>
    <row r="103" spans="1:16" x14ac:dyDescent="0.35">
      <c r="A103" s="30">
        <v>6</v>
      </c>
      <c r="B103" s="31" t="str">
        <f>VLOOKUP(A103,T_POLOS[],2)</f>
        <v>6. Polo Nicoya-Costa Pacífico</v>
      </c>
      <c r="C103" s="33" t="s">
        <v>1</v>
      </c>
      <c r="D103" s="30" t="str">
        <f>VLOOKUP(C103,T_CONDICIONES[],2)</f>
        <v>IC</v>
      </c>
      <c r="E103" s="31" t="str">
        <f>CONCATENATE("INT_",VLOOKUP(A103,T_POLOS[],3),"_",D103)</f>
        <v>INT_PD6_IC</v>
      </c>
      <c r="F103" s="30">
        <f t="shared" si="3"/>
        <v>102</v>
      </c>
      <c r="G103" s="32" t="s">
        <v>107</v>
      </c>
      <c r="H103" s="76"/>
      <c r="I103" s="83"/>
      <c r="J103" s="76"/>
      <c r="K103" s="70" t="s">
        <v>7</v>
      </c>
      <c r="L103" s="70">
        <v>4</v>
      </c>
      <c r="M103" s="31" t="s">
        <v>96</v>
      </c>
      <c r="O103" s="72">
        <f t="shared" si="2"/>
        <v>1</v>
      </c>
      <c r="P103" s="72" t="s">
        <v>134</v>
      </c>
    </row>
    <row r="104" spans="1:16" x14ac:dyDescent="0.35">
      <c r="A104" s="30">
        <v>6</v>
      </c>
      <c r="B104" s="31" t="str">
        <f>VLOOKUP(A104,T_POLOS[],2)</f>
        <v>6. Polo Nicoya-Costa Pacífico</v>
      </c>
      <c r="C104" s="33" t="s">
        <v>1</v>
      </c>
      <c r="D104" s="30" t="str">
        <f>VLOOKUP(C104,T_CONDICIONES[],2)</f>
        <v>IC</v>
      </c>
      <c r="E104" s="31" t="str">
        <f>CONCATENATE("INT_",VLOOKUP(A104,T_POLOS[],3),"_",D104)</f>
        <v>INT_PD6_IC</v>
      </c>
      <c r="F104" s="30">
        <f t="shared" si="3"/>
        <v>103</v>
      </c>
      <c r="G104" s="32" t="s">
        <v>108</v>
      </c>
      <c r="H104" s="76"/>
      <c r="I104" s="76"/>
      <c r="J104" s="83"/>
      <c r="K104" s="70" t="s">
        <v>7</v>
      </c>
      <c r="L104" s="70">
        <v>5</v>
      </c>
      <c r="M104" s="31" t="s">
        <v>96</v>
      </c>
      <c r="O104" s="72">
        <f t="shared" si="2"/>
        <v>1</v>
      </c>
      <c r="P104" s="72" t="s">
        <v>135</v>
      </c>
    </row>
    <row r="105" spans="1:16" x14ac:dyDescent="0.35">
      <c r="A105" s="30">
        <v>6</v>
      </c>
      <c r="B105" s="31" t="str">
        <f>VLOOKUP(A105,T_POLOS[],2)</f>
        <v>6. Polo Nicoya-Costa Pacífico</v>
      </c>
      <c r="C105" s="33" t="s">
        <v>1</v>
      </c>
      <c r="D105" s="30" t="str">
        <f>VLOOKUP(C105,T_CONDICIONES[],2)</f>
        <v>IC</v>
      </c>
      <c r="E105" s="31" t="str">
        <f>CONCATENATE("INT_",VLOOKUP(A105,T_POLOS[],3),"_",D105)</f>
        <v>INT_PD6_IC</v>
      </c>
      <c r="F105" s="30">
        <f t="shared" si="3"/>
        <v>104</v>
      </c>
      <c r="G105" s="32" t="s">
        <v>109</v>
      </c>
      <c r="H105" s="83"/>
      <c r="I105" s="76"/>
      <c r="J105" s="76"/>
      <c r="K105" s="70" t="s">
        <v>7</v>
      </c>
      <c r="L105" s="70" t="s">
        <v>44</v>
      </c>
      <c r="M105" s="31" t="s">
        <v>69</v>
      </c>
      <c r="O105" s="72">
        <f t="shared" si="2"/>
        <v>1</v>
      </c>
      <c r="P105" s="72" t="s">
        <v>137</v>
      </c>
    </row>
    <row r="106" spans="1:16" x14ac:dyDescent="0.35">
      <c r="A106" s="30">
        <v>6</v>
      </c>
      <c r="B106" s="31" t="str">
        <f>VLOOKUP(A106,T_POLOS[],2)</f>
        <v>6. Polo Nicoya-Costa Pacífico</v>
      </c>
      <c r="C106" s="33" t="s">
        <v>1</v>
      </c>
      <c r="D106" s="30" t="str">
        <f>VLOOKUP(C106,T_CONDICIONES[],2)</f>
        <v>IC</v>
      </c>
      <c r="E106" s="31" t="str">
        <f>CONCATENATE("INT_",VLOOKUP(A106,T_POLOS[],3),"_",D106)</f>
        <v>INT_PD6_IC</v>
      </c>
      <c r="F106" s="30">
        <f t="shared" si="3"/>
        <v>105</v>
      </c>
      <c r="G106" s="32" t="s">
        <v>110</v>
      </c>
      <c r="H106" s="76"/>
      <c r="I106" s="76"/>
      <c r="J106" s="83"/>
      <c r="K106" s="70" t="s">
        <v>7</v>
      </c>
      <c r="L106" s="70">
        <v>3</v>
      </c>
      <c r="M106" s="31" t="s">
        <v>69</v>
      </c>
      <c r="O106" s="72">
        <f t="shared" si="2"/>
        <v>1</v>
      </c>
      <c r="P106" s="72" t="s">
        <v>138</v>
      </c>
    </row>
    <row r="107" spans="1:16" x14ac:dyDescent="0.35">
      <c r="A107" s="30">
        <v>6</v>
      </c>
      <c r="B107" s="31" t="str">
        <f>VLOOKUP(A107,T_POLOS[],2)</f>
        <v>6. Polo Nicoya-Costa Pacífico</v>
      </c>
      <c r="C107" s="33" t="s">
        <v>1</v>
      </c>
      <c r="D107" s="30" t="str">
        <f>VLOOKUP(C107,T_CONDICIONES[],2)</f>
        <v>IC</v>
      </c>
      <c r="E107" s="31" t="str">
        <f>CONCATENATE("INT_",VLOOKUP(A107,T_POLOS[],3),"_",D107)</f>
        <v>INT_PD6_IC</v>
      </c>
      <c r="F107" s="30">
        <f t="shared" si="3"/>
        <v>106</v>
      </c>
      <c r="G107" s="32" t="s">
        <v>1210</v>
      </c>
      <c r="H107" s="76"/>
      <c r="I107" s="76"/>
      <c r="J107" s="83"/>
      <c r="O107" s="72">
        <f t="shared" si="2"/>
        <v>1</v>
      </c>
      <c r="P107" s="72" t="s">
        <v>140</v>
      </c>
    </row>
    <row r="108" spans="1:16" x14ac:dyDescent="0.35">
      <c r="A108" s="30">
        <v>7</v>
      </c>
      <c r="B108" s="31" t="str">
        <f>VLOOKUP(A108,T_POLOS[],2)</f>
        <v>7. Polo Cuadrante Quesada-San Carlos</v>
      </c>
      <c r="C108" s="33" t="s">
        <v>2</v>
      </c>
      <c r="D108" s="30" t="str">
        <f>VLOOKUP(C108,T_CONDICIONES[],2)</f>
        <v>CHI</v>
      </c>
      <c r="E108" s="31" t="str">
        <f>CONCATENATE("INT_",VLOOKUP(A108,T_POLOS[],3),"_",D108)</f>
        <v>INT_PD7_CHI</v>
      </c>
      <c r="F108" s="30">
        <f t="shared" si="3"/>
        <v>107</v>
      </c>
      <c r="G108" s="32" t="s">
        <v>121</v>
      </c>
      <c r="H108" s="76"/>
      <c r="I108" s="83"/>
      <c r="J108" s="76"/>
      <c r="K108" s="70" t="s">
        <v>9</v>
      </c>
      <c r="L108" s="70">
        <v>11</v>
      </c>
      <c r="M108" s="31" t="s">
        <v>112</v>
      </c>
      <c r="O108" s="72">
        <f t="shared" si="2"/>
        <v>1</v>
      </c>
      <c r="P108" s="72" t="s">
        <v>141</v>
      </c>
    </row>
    <row r="109" spans="1:16" x14ac:dyDescent="0.35">
      <c r="A109" s="30">
        <v>7</v>
      </c>
      <c r="B109" s="31" t="str">
        <f>VLOOKUP(A109,T_POLOS[],2)</f>
        <v>7. Polo Cuadrante Quesada-San Carlos</v>
      </c>
      <c r="C109" s="33" t="s">
        <v>2</v>
      </c>
      <c r="D109" s="30" t="str">
        <f>VLOOKUP(C109,T_CONDICIONES[],2)</f>
        <v>CHI</v>
      </c>
      <c r="E109" s="31" t="str">
        <f>CONCATENATE("INT_",VLOOKUP(A109,T_POLOS[],3),"_",D109)</f>
        <v>INT_PD7_CHI</v>
      </c>
      <c r="F109" s="30">
        <f t="shared" si="3"/>
        <v>108</v>
      </c>
      <c r="G109" s="32" t="s">
        <v>122</v>
      </c>
      <c r="H109" s="76"/>
      <c r="I109" s="83"/>
      <c r="J109" s="76"/>
      <c r="K109" s="70" t="s">
        <v>9</v>
      </c>
      <c r="L109" s="70">
        <v>11</v>
      </c>
      <c r="M109" s="31" t="s">
        <v>112</v>
      </c>
      <c r="O109" s="72">
        <f t="shared" si="2"/>
        <v>1</v>
      </c>
      <c r="P109" s="72" t="s">
        <v>142</v>
      </c>
    </row>
    <row r="110" spans="1:16" x14ac:dyDescent="0.35">
      <c r="A110" s="30">
        <v>7</v>
      </c>
      <c r="B110" s="31" t="str">
        <f>VLOOKUP(A110,T_POLOS[],2)</f>
        <v>7. Polo Cuadrante Quesada-San Carlos</v>
      </c>
      <c r="C110" s="33" t="s">
        <v>2</v>
      </c>
      <c r="D110" s="30" t="str">
        <f>VLOOKUP(C110,T_CONDICIONES[],2)</f>
        <v>CHI</v>
      </c>
      <c r="E110" s="31" t="str">
        <f>CONCATENATE("INT_",VLOOKUP(A110,T_POLOS[],3),"_",D110)</f>
        <v>INT_PD7_CHI</v>
      </c>
      <c r="F110" s="30">
        <f t="shared" si="3"/>
        <v>109</v>
      </c>
      <c r="G110" s="32" t="s">
        <v>123</v>
      </c>
      <c r="H110" s="76"/>
      <c r="I110" s="76"/>
      <c r="J110" s="83"/>
      <c r="K110" s="70" t="s">
        <v>9</v>
      </c>
      <c r="L110" s="70" t="s">
        <v>124</v>
      </c>
      <c r="M110" s="31" t="s">
        <v>118</v>
      </c>
      <c r="O110" s="72">
        <f t="shared" si="2"/>
        <v>1</v>
      </c>
      <c r="P110" s="72" t="s">
        <v>1009</v>
      </c>
    </row>
    <row r="111" spans="1:16" x14ac:dyDescent="0.35">
      <c r="A111" s="30">
        <v>7</v>
      </c>
      <c r="B111" s="31" t="str">
        <f>VLOOKUP(A111,T_POLOS[],2)</f>
        <v>7. Polo Cuadrante Quesada-San Carlos</v>
      </c>
      <c r="C111" s="33" t="s">
        <v>2</v>
      </c>
      <c r="D111" s="30" t="str">
        <f>VLOOKUP(C111,T_CONDICIONES[],2)</f>
        <v>CHI</v>
      </c>
      <c r="E111" s="31" t="str">
        <f>CONCATENATE("INT_",VLOOKUP(A111,T_POLOS[],3),"_",D111)</f>
        <v>INT_PD7_CHI</v>
      </c>
      <c r="F111" s="30">
        <f t="shared" si="3"/>
        <v>110</v>
      </c>
      <c r="G111" s="32" t="s">
        <v>1210</v>
      </c>
      <c r="H111" s="76"/>
      <c r="I111" s="76"/>
      <c r="J111" s="83"/>
      <c r="O111" s="72">
        <f t="shared" si="2"/>
        <v>1</v>
      </c>
      <c r="P111" s="72" t="s">
        <v>143</v>
      </c>
    </row>
    <row r="112" spans="1:16" x14ac:dyDescent="0.35">
      <c r="A112" s="30">
        <v>7</v>
      </c>
      <c r="B112" s="31" t="str">
        <f>VLOOKUP(A112,T_POLOS[],2)</f>
        <v>7. Polo Cuadrante Quesada-San Carlos</v>
      </c>
      <c r="C112" s="33" t="s">
        <v>10</v>
      </c>
      <c r="D112" s="30" t="str">
        <f>VLOOKUP(C112,T_CONDICIONES[],2)</f>
        <v>CN</v>
      </c>
      <c r="E112" s="31" t="str">
        <f>CONCATENATE("INT_",VLOOKUP(A112,T_POLOS[],3),"_",D112)</f>
        <v>INT_PD7_CN</v>
      </c>
      <c r="F112" s="30">
        <f t="shared" si="3"/>
        <v>111</v>
      </c>
      <c r="G112" s="32" t="s">
        <v>119</v>
      </c>
      <c r="H112" s="76"/>
      <c r="I112" s="83"/>
      <c r="J112" s="76"/>
      <c r="K112" s="70" t="s">
        <v>14</v>
      </c>
      <c r="L112" s="70">
        <v>41</v>
      </c>
      <c r="M112" s="31" t="s">
        <v>118</v>
      </c>
      <c r="O112" s="72">
        <f t="shared" si="2"/>
        <v>1</v>
      </c>
      <c r="P112" s="72" t="s">
        <v>1012</v>
      </c>
    </row>
    <row r="113" spans="1:16" x14ac:dyDescent="0.35">
      <c r="A113" s="30">
        <v>7</v>
      </c>
      <c r="B113" s="31" t="str">
        <f>VLOOKUP(A113,T_POLOS[],2)</f>
        <v>7. Polo Cuadrante Quesada-San Carlos</v>
      </c>
      <c r="C113" s="33" t="s">
        <v>10</v>
      </c>
      <c r="D113" s="30" t="str">
        <f>VLOOKUP(C113,T_CONDICIONES[],2)</f>
        <v>CN</v>
      </c>
      <c r="E113" s="31" t="str">
        <f>CONCATENATE("INT_",VLOOKUP(A113,T_POLOS[],3),"_",D113)</f>
        <v>INT_PD7_CN</v>
      </c>
      <c r="F113" s="30">
        <f t="shared" si="3"/>
        <v>112</v>
      </c>
      <c r="G113" s="32" t="s">
        <v>120</v>
      </c>
      <c r="H113" s="76"/>
      <c r="I113" s="76"/>
      <c r="J113" s="83"/>
      <c r="K113" s="70" t="s">
        <v>14</v>
      </c>
      <c r="L113" s="70">
        <v>48</v>
      </c>
      <c r="M113" s="31" t="s">
        <v>118</v>
      </c>
      <c r="O113" s="72">
        <f t="shared" si="2"/>
        <v>1</v>
      </c>
      <c r="P113" s="72" t="s">
        <v>144</v>
      </c>
    </row>
    <row r="114" spans="1:16" x14ac:dyDescent="0.35">
      <c r="A114" s="30">
        <v>7</v>
      </c>
      <c r="B114" s="31" t="str">
        <f>VLOOKUP(A114,T_POLOS[],2)</f>
        <v>7. Polo Cuadrante Quesada-San Carlos</v>
      </c>
      <c r="C114" s="33" t="s">
        <v>10</v>
      </c>
      <c r="D114" s="30" t="str">
        <f>VLOOKUP(C114,T_CONDICIONES[],2)</f>
        <v>CN</v>
      </c>
      <c r="E114" s="31" t="str">
        <f>CONCATENATE("INT_",VLOOKUP(A114,T_POLOS[],3),"_",D114)</f>
        <v>INT_PD7_CN</v>
      </c>
      <c r="F114" s="30">
        <f t="shared" si="3"/>
        <v>113</v>
      </c>
      <c r="G114" s="32" t="s">
        <v>1210</v>
      </c>
      <c r="H114" s="76"/>
      <c r="I114" s="76"/>
      <c r="J114" s="83"/>
      <c r="O114" s="72">
        <f t="shared" si="2"/>
        <v>1</v>
      </c>
      <c r="P114" s="72" t="s">
        <v>146</v>
      </c>
    </row>
    <row r="115" spans="1:16" x14ac:dyDescent="0.35">
      <c r="A115" s="30">
        <v>7</v>
      </c>
      <c r="B115" s="31" t="str">
        <f>VLOOKUP(A115,T_POLOS[],2)</f>
        <v>7. Polo Cuadrante Quesada-San Carlos</v>
      </c>
      <c r="C115" s="33" t="s">
        <v>988</v>
      </c>
      <c r="D115" s="30" t="str">
        <f>VLOOKUP(C115,T_CONDICIONES[],2)</f>
        <v>DE</v>
      </c>
      <c r="E115" s="31" t="str">
        <f>CONCATENATE("INT_",VLOOKUP(A115,T_POLOS[],3),"_",D115)</f>
        <v>INT_PD7_DE</v>
      </c>
      <c r="F115" s="30">
        <f t="shared" si="3"/>
        <v>114</v>
      </c>
      <c r="G115" s="32" t="s">
        <v>1006</v>
      </c>
      <c r="H115" s="76"/>
      <c r="I115" s="83"/>
      <c r="J115" s="76"/>
      <c r="K115" s="70" t="s">
        <v>7</v>
      </c>
      <c r="L115" s="70">
        <v>31</v>
      </c>
      <c r="M115" s="31" t="s">
        <v>112</v>
      </c>
      <c r="O115" s="72">
        <f t="shared" si="2"/>
        <v>1</v>
      </c>
      <c r="P115" s="72" t="s">
        <v>1014</v>
      </c>
    </row>
    <row r="116" spans="1:16" x14ac:dyDescent="0.35">
      <c r="A116" s="30">
        <v>7</v>
      </c>
      <c r="B116" s="31" t="str">
        <f>VLOOKUP(A116,T_POLOS[],2)</f>
        <v>7. Polo Cuadrante Quesada-San Carlos</v>
      </c>
      <c r="C116" s="33" t="s">
        <v>988</v>
      </c>
      <c r="D116" s="30" t="str">
        <f>VLOOKUP(C116,T_CONDICIONES[],2)</f>
        <v>DE</v>
      </c>
      <c r="E116" s="31" t="str">
        <f>CONCATENATE("INT_",VLOOKUP(A116,T_POLOS[],3),"_",D116)</f>
        <v>INT_PD7_DE</v>
      </c>
      <c r="F116" s="30">
        <f t="shared" si="3"/>
        <v>115</v>
      </c>
      <c r="G116" s="32" t="s">
        <v>113</v>
      </c>
      <c r="H116" s="76"/>
      <c r="I116" s="83"/>
      <c r="J116" s="76"/>
      <c r="K116" s="70" t="s">
        <v>14</v>
      </c>
      <c r="L116" s="70" t="s">
        <v>95</v>
      </c>
      <c r="M116" s="31" t="s">
        <v>112</v>
      </c>
      <c r="O116" s="72">
        <f t="shared" si="2"/>
        <v>1</v>
      </c>
      <c r="P116" s="72" t="s">
        <v>149</v>
      </c>
    </row>
    <row r="117" spans="1:16" x14ac:dyDescent="0.35">
      <c r="A117" s="30">
        <v>7</v>
      </c>
      <c r="B117" s="31" t="str">
        <f>VLOOKUP(A117,T_POLOS[],2)</f>
        <v>7. Polo Cuadrante Quesada-San Carlos</v>
      </c>
      <c r="C117" s="33" t="s">
        <v>988</v>
      </c>
      <c r="D117" s="30" t="str">
        <f>VLOOKUP(C117,T_CONDICIONES[],2)</f>
        <v>DE</v>
      </c>
      <c r="E117" s="31" t="str">
        <f>CONCATENATE("INT_",VLOOKUP(A117,T_POLOS[],3),"_",D117)</f>
        <v>INT_PD7_DE</v>
      </c>
      <c r="F117" s="30">
        <f t="shared" si="3"/>
        <v>116</v>
      </c>
      <c r="G117" s="32" t="s">
        <v>114</v>
      </c>
      <c r="H117" s="76"/>
      <c r="I117" s="76"/>
      <c r="J117" s="83"/>
      <c r="K117" s="70" t="s">
        <v>14</v>
      </c>
      <c r="L117" s="70" t="s">
        <v>49</v>
      </c>
      <c r="M117" s="31" t="s">
        <v>112</v>
      </c>
      <c r="O117" s="72">
        <f t="shared" si="2"/>
        <v>1</v>
      </c>
      <c r="P117" s="72" t="s">
        <v>151</v>
      </c>
    </row>
    <row r="118" spans="1:16" x14ac:dyDescent="0.35">
      <c r="A118" s="30">
        <v>7</v>
      </c>
      <c r="B118" s="31" t="str">
        <f>VLOOKUP(A118,T_POLOS[],2)</f>
        <v>7. Polo Cuadrante Quesada-San Carlos</v>
      </c>
      <c r="C118" s="33" t="s">
        <v>988</v>
      </c>
      <c r="D118" s="30" t="str">
        <f>VLOOKUP(C118,T_CONDICIONES[],2)</f>
        <v>DE</v>
      </c>
      <c r="E118" s="31" t="str">
        <f>CONCATENATE("INT_",VLOOKUP(A118,T_POLOS[],3),"_",D118)</f>
        <v>INT_PD7_DE</v>
      </c>
      <c r="F118" s="30">
        <f t="shared" si="3"/>
        <v>117</v>
      </c>
      <c r="G118" s="32" t="s">
        <v>1210</v>
      </c>
      <c r="H118" s="76"/>
      <c r="I118" s="76"/>
      <c r="J118" s="83"/>
      <c r="O118" s="72">
        <f t="shared" si="2"/>
        <v>1</v>
      </c>
      <c r="P118" s="72" t="s">
        <v>152</v>
      </c>
    </row>
    <row r="119" spans="1:16" x14ac:dyDescent="0.35">
      <c r="A119" s="30">
        <v>7</v>
      </c>
      <c r="B119" s="31" t="str">
        <f>VLOOKUP(A119,T_POLOS[],2)</f>
        <v>7. Polo Cuadrante Quesada-San Carlos</v>
      </c>
      <c r="C119" s="33" t="s">
        <v>989</v>
      </c>
      <c r="D119" s="30" t="str">
        <f>VLOOKUP(C119,T_CONDICIONES[],2)</f>
        <v>IS</v>
      </c>
      <c r="E119" s="31" t="str">
        <f>CONCATENATE("INT_",VLOOKUP(A119,T_POLOS[],3),"_",D119)</f>
        <v>INT_PD7_IS</v>
      </c>
      <c r="F119" s="30">
        <f t="shared" si="3"/>
        <v>118</v>
      </c>
      <c r="G119" s="32" t="s">
        <v>115</v>
      </c>
      <c r="H119" s="83"/>
      <c r="I119" s="83"/>
      <c r="J119" s="76"/>
      <c r="K119" s="70" t="s">
        <v>9</v>
      </c>
      <c r="L119" s="70">
        <v>21</v>
      </c>
      <c r="M119" s="31" t="s">
        <v>112</v>
      </c>
      <c r="O119" s="72">
        <f t="shared" si="2"/>
        <v>1</v>
      </c>
      <c r="P119" s="72" t="s">
        <v>153</v>
      </c>
    </row>
    <row r="120" spans="1:16" x14ac:dyDescent="0.35">
      <c r="A120" s="30">
        <v>7</v>
      </c>
      <c r="B120" s="31" t="str">
        <f>VLOOKUP(A120,T_POLOS[],2)</f>
        <v>7. Polo Cuadrante Quesada-San Carlos</v>
      </c>
      <c r="C120" s="33" t="s">
        <v>989</v>
      </c>
      <c r="D120" s="30" t="str">
        <f>VLOOKUP(C120,T_CONDICIONES[],2)</f>
        <v>IS</v>
      </c>
      <c r="E120" s="31" t="str">
        <f>CONCATENATE("INT_",VLOOKUP(A120,T_POLOS[],3),"_",D120)</f>
        <v>INT_PD7_IS</v>
      </c>
      <c r="F120" s="30">
        <f t="shared" si="3"/>
        <v>119</v>
      </c>
      <c r="G120" s="32" t="s">
        <v>116</v>
      </c>
      <c r="H120" s="83"/>
      <c r="I120" s="83"/>
      <c r="J120" s="76"/>
      <c r="K120" s="70" t="s">
        <v>9</v>
      </c>
      <c r="L120" s="70">
        <v>25</v>
      </c>
      <c r="M120" s="31" t="s">
        <v>112</v>
      </c>
      <c r="O120" s="72">
        <f t="shared" si="2"/>
        <v>1</v>
      </c>
      <c r="P120" s="72" t="s">
        <v>154</v>
      </c>
    </row>
    <row r="121" spans="1:16" x14ac:dyDescent="0.35">
      <c r="A121" s="30">
        <v>7</v>
      </c>
      <c r="B121" s="31" t="str">
        <f>VLOOKUP(A121,T_POLOS[],2)</f>
        <v>7. Polo Cuadrante Quesada-San Carlos</v>
      </c>
      <c r="C121" s="33" t="s">
        <v>989</v>
      </c>
      <c r="D121" s="30" t="str">
        <f>VLOOKUP(C121,T_CONDICIONES[],2)</f>
        <v>IS</v>
      </c>
      <c r="E121" s="31" t="str">
        <f>CONCATENATE("INT_",VLOOKUP(A121,T_POLOS[],3),"_",D121)</f>
        <v>INT_PD7_IS</v>
      </c>
      <c r="F121" s="30">
        <f t="shared" si="3"/>
        <v>120</v>
      </c>
      <c r="G121" s="32" t="s">
        <v>1008</v>
      </c>
      <c r="H121" s="83"/>
      <c r="I121" s="76"/>
      <c r="J121" s="76"/>
      <c r="K121" s="70" t="s">
        <v>9</v>
      </c>
      <c r="L121" s="70">
        <v>25</v>
      </c>
      <c r="M121" s="31" t="s">
        <v>112</v>
      </c>
      <c r="O121" s="72">
        <f t="shared" si="2"/>
        <v>1</v>
      </c>
      <c r="P121" s="72" t="s">
        <v>137</v>
      </c>
    </row>
    <row r="122" spans="1:16" x14ac:dyDescent="0.35">
      <c r="A122" s="30">
        <v>7</v>
      </c>
      <c r="B122" s="31" t="str">
        <f>VLOOKUP(A122,T_POLOS[],2)</f>
        <v>7. Polo Cuadrante Quesada-San Carlos</v>
      </c>
      <c r="C122" s="33" t="s">
        <v>989</v>
      </c>
      <c r="D122" s="30" t="str">
        <f>VLOOKUP(C122,T_CONDICIONES[],2)</f>
        <v>IS</v>
      </c>
      <c r="E122" s="31" t="str">
        <f>CONCATENATE("INT_",VLOOKUP(A122,T_POLOS[],3),"_",D122)</f>
        <v>INT_PD7_IS</v>
      </c>
      <c r="F122" s="30">
        <f t="shared" si="3"/>
        <v>121</v>
      </c>
      <c r="G122" s="32" t="s">
        <v>117</v>
      </c>
      <c r="H122" s="76"/>
      <c r="I122" s="83"/>
      <c r="J122" s="76"/>
      <c r="K122" s="70" t="s">
        <v>7</v>
      </c>
      <c r="L122" s="70">
        <v>26</v>
      </c>
      <c r="M122" s="31" t="s">
        <v>118</v>
      </c>
      <c r="O122" s="72">
        <f t="shared" si="2"/>
        <v>1</v>
      </c>
      <c r="P122" s="72" t="s">
        <v>138</v>
      </c>
    </row>
    <row r="123" spans="1:16" x14ac:dyDescent="0.35">
      <c r="A123" s="30">
        <v>7</v>
      </c>
      <c r="B123" s="31" t="str">
        <f>VLOOKUP(A123,T_POLOS[],2)</f>
        <v>7. Polo Cuadrante Quesada-San Carlos</v>
      </c>
      <c r="C123" s="33" t="s">
        <v>989</v>
      </c>
      <c r="D123" s="30" t="str">
        <f>VLOOKUP(C123,T_CONDICIONES[],2)</f>
        <v>IS</v>
      </c>
      <c r="E123" s="31" t="str">
        <f>CONCATENATE("INT_",VLOOKUP(A123,T_POLOS[],3),"_",D123)</f>
        <v>INT_PD7_IS</v>
      </c>
      <c r="F123" s="30">
        <f t="shared" si="3"/>
        <v>122</v>
      </c>
      <c r="G123" s="32" t="s">
        <v>1210</v>
      </c>
      <c r="H123" s="76"/>
      <c r="I123" s="76"/>
      <c r="J123" s="83"/>
      <c r="O123" s="72">
        <f t="shared" si="2"/>
        <v>1</v>
      </c>
      <c r="P123" s="72" t="s">
        <v>155</v>
      </c>
    </row>
    <row r="124" spans="1:16" x14ac:dyDescent="0.35">
      <c r="A124" s="30">
        <v>7</v>
      </c>
      <c r="B124" s="31" t="str">
        <f>VLOOKUP(A124,T_POLOS[],2)</f>
        <v>7. Polo Cuadrante Quesada-San Carlos</v>
      </c>
      <c r="C124" s="33" t="s">
        <v>1</v>
      </c>
      <c r="D124" s="30" t="str">
        <f>VLOOKUP(C124,T_CONDICIONES[],2)</f>
        <v>IC</v>
      </c>
      <c r="E124" s="31" t="str">
        <f>CONCATENATE("INT_",VLOOKUP(A124,T_POLOS[],3),"_",D124)</f>
        <v>INT_PD7_IC</v>
      </c>
      <c r="F124" s="30">
        <f t="shared" si="3"/>
        <v>123</v>
      </c>
      <c r="G124" s="32" t="s">
        <v>1007</v>
      </c>
      <c r="H124" s="76"/>
      <c r="I124" s="83"/>
      <c r="J124" s="76"/>
      <c r="K124" s="70" t="s">
        <v>7</v>
      </c>
      <c r="L124" s="70">
        <v>8</v>
      </c>
      <c r="M124" s="31" t="s">
        <v>112</v>
      </c>
      <c r="O124" s="72">
        <f t="shared" si="2"/>
        <v>1</v>
      </c>
      <c r="P124" s="72" t="s">
        <v>1015</v>
      </c>
    </row>
    <row r="125" spans="1:16" x14ac:dyDescent="0.35">
      <c r="A125" s="30">
        <v>7</v>
      </c>
      <c r="B125" s="31" t="str">
        <f>VLOOKUP(A125,T_POLOS[],2)</f>
        <v>7. Polo Cuadrante Quesada-San Carlos</v>
      </c>
      <c r="C125" s="33" t="s">
        <v>1</v>
      </c>
      <c r="D125" s="30" t="str">
        <f>VLOOKUP(C125,T_CONDICIONES[],2)</f>
        <v>IC</v>
      </c>
      <c r="E125" s="31" t="str">
        <f>CONCATENATE("INT_",VLOOKUP(A125,T_POLOS[],3),"_",D125)</f>
        <v>INT_PD7_IC</v>
      </c>
      <c r="F125" s="30">
        <f t="shared" si="3"/>
        <v>124</v>
      </c>
      <c r="G125" s="32" t="s">
        <v>125</v>
      </c>
      <c r="H125" s="76"/>
      <c r="I125" s="76"/>
      <c r="J125" s="83"/>
      <c r="K125" s="70" t="s">
        <v>7</v>
      </c>
      <c r="L125" s="70">
        <v>5</v>
      </c>
      <c r="M125" s="31" t="s">
        <v>112</v>
      </c>
      <c r="O125" s="72">
        <f t="shared" si="2"/>
        <v>1</v>
      </c>
      <c r="P125" s="72" t="s">
        <v>157</v>
      </c>
    </row>
    <row r="126" spans="1:16" x14ac:dyDescent="0.35">
      <c r="A126" s="30">
        <v>7</v>
      </c>
      <c r="B126" s="31" t="str">
        <f>VLOOKUP(A126,T_POLOS[],2)</f>
        <v>7. Polo Cuadrante Quesada-San Carlos</v>
      </c>
      <c r="C126" s="33" t="s">
        <v>1</v>
      </c>
      <c r="D126" s="30" t="str">
        <f>VLOOKUP(C126,T_CONDICIONES[],2)</f>
        <v>IC</v>
      </c>
      <c r="E126" s="31" t="str">
        <f>CONCATENATE("INT_",VLOOKUP(A126,T_POLOS[],3),"_",D126)</f>
        <v>INT_PD7_IC</v>
      </c>
      <c r="F126" s="30">
        <f t="shared" si="3"/>
        <v>125</v>
      </c>
      <c r="G126" s="32" t="s">
        <v>126</v>
      </c>
      <c r="H126" s="83"/>
      <c r="I126" s="76"/>
      <c r="J126" s="76"/>
      <c r="K126" s="70" t="s">
        <v>7</v>
      </c>
      <c r="L126" s="70" t="s">
        <v>44</v>
      </c>
      <c r="M126" s="31" t="s">
        <v>118</v>
      </c>
      <c r="O126" s="72">
        <f t="shared" si="2"/>
        <v>1</v>
      </c>
      <c r="P126" s="72" t="s">
        <v>1013</v>
      </c>
    </row>
    <row r="127" spans="1:16" x14ac:dyDescent="0.35">
      <c r="A127" s="30">
        <v>7</v>
      </c>
      <c r="B127" s="31" t="str">
        <f>VLOOKUP(A127,T_POLOS[],2)</f>
        <v>7. Polo Cuadrante Quesada-San Carlos</v>
      </c>
      <c r="C127" s="33" t="s">
        <v>1</v>
      </c>
      <c r="D127" s="30" t="str">
        <f>VLOOKUP(C127,T_CONDICIONES[],2)</f>
        <v>IC</v>
      </c>
      <c r="E127" s="31" t="str">
        <f>CONCATENATE("INT_",VLOOKUP(A127,T_POLOS[],3),"_",D127)</f>
        <v>INT_PD7_IC</v>
      </c>
      <c r="F127" s="30">
        <f t="shared" si="3"/>
        <v>126</v>
      </c>
      <c r="G127" s="32" t="s">
        <v>1210</v>
      </c>
      <c r="H127" s="76"/>
      <c r="I127" s="76"/>
      <c r="J127" s="83"/>
      <c r="O127" s="72">
        <f t="shared" si="2"/>
        <v>1</v>
      </c>
      <c r="P127" s="72" t="s">
        <v>156</v>
      </c>
    </row>
    <row r="128" spans="1:16" x14ac:dyDescent="0.35">
      <c r="A128" s="30">
        <v>8</v>
      </c>
      <c r="B128" s="31" t="str">
        <f>VLOOKUP(A128,T_POLOS[],2)</f>
        <v>8. Polo Agrícola-Logístico de Guápiles</v>
      </c>
      <c r="C128" s="33" t="s">
        <v>2</v>
      </c>
      <c r="D128" s="30" t="str">
        <f>VLOOKUP(C128,T_CONDICIONES[],2)</f>
        <v>CHI</v>
      </c>
      <c r="E128" s="31" t="str">
        <f>CONCATENATE("INT_",VLOOKUP(A128,T_POLOS[],3),"_",D128)</f>
        <v>INT_PD8_CHI</v>
      </c>
      <c r="F128" s="30">
        <f t="shared" si="3"/>
        <v>127</v>
      </c>
      <c r="G128" s="32" t="s">
        <v>140</v>
      </c>
      <c r="H128" s="76"/>
      <c r="I128" s="83"/>
      <c r="J128" s="76"/>
      <c r="K128" s="70" t="s">
        <v>9</v>
      </c>
      <c r="L128" s="70">
        <v>11</v>
      </c>
      <c r="M128" s="31" t="s">
        <v>136</v>
      </c>
      <c r="O128" s="72">
        <f t="shared" si="2"/>
        <v>1</v>
      </c>
      <c r="P128" s="72" t="s">
        <v>1016</v>
      </c>
    </row>
    <row r="129" spans="1:16" x14ac:dyDescent="0.35">
      <c r="A129" s="30">
        <v>8</v>
      </c>
      <c r="B129" s="31" t="str">
        <f>VLOOKUP(A129,T_POLOS[],2)</f>
        <v>8. Polo Agrícola-Logístico de Guápiles</v>
      </c>
      <c r="C129" s="33" t="s">
        <v>2</v>
      </c>
      <c r="D129" s="30" t="str">
        <f>VLOOKUP(C129,T_CONDICIONES[],2)</f>
        <v>CHI</v>
      </c>
      <c r="E129" s="31" t="str">
        <f>CONCATENATE("INT_",VLOOKUP(A129,T_POLOS[],3),"_",D129)</f>
        <v>INT_PD8_CHI</v>
      </c>
      <c r="F129" s="30">
        <f t="shared" si="3"/>
        <v>128</v>
      </c>
      <c r="G129" s="32" t="s">
        <v>141</v>
      </c>
      <c r="H129" s="76"/>
      <c r="I129" s="76"/>
      <c r="J129" s="83"/>
      <c r="K129" s="70" t="s">
        <v>9</v>
      </c>
      <c r="L129" s="70" t="s">
        <v>124</v>
      </c>
      <c r="M129" s="31" t="s">
        <v>129</v>
      </c>
      <c r="O129" s="72">
        <f t="shared" si="2"/>
        <v>1</v>
      </c>
      <c r="P129" s="72" t="s">
        <v>1017</v>
      </c>
    </row>
    <row r="130" spans="1:16" x14ac:dyDescent="0.35">
      <c r="A130" s="30">
        <v>8</v>
      </c>
      <c r="B130" s="31" t="str">
        <f>VLOOKUP(A130,T_POLOS[],2)</f>
        <v>8. Polo Agrícola-Logístico de Guápiles</v>
      </c>
      <c r="C130" s="33" t="s">
        <v>2</v>
      </c>
      <c r="D130" s="30" t="str">
        <f>VLOOKUP(C130,T_CONDICIONES[],2)</f>
        <v>CHI</v>
      </c>
      <c r="E130" s="31" t="str">
        <f>CONCATENATE("INT_",VLOOKUP(A130,T_POLOS[],3),"_",D130)</f>
        <v>INT_PD8_CHI</v>
      </c>
      <c r="F130" s="30">
        <f t="shared" si="3"/>
        <v>129</v>
      </c>
      <c r="G130" s="32" t="s">
        <v>142</v>
      </c>
      <c r="H130" s="76"/>
      <c r="I130" s="83"/>
      <c r="J130" s="76"/>
      <c r="K130" s="70" t="s">
        <v>7</v>
      </c>
      <c r="L130" s="70">
        <v>19</v>
      </c>
      <c r="M130" s="31" t="s">
        <v>129</v>
      </c>
      <c r="O130" s="72">
        <f t="shared" ref="O130:O175" si="4">IF(G130=P130,"",1)</f>
        <v>1</v>
      </c>
      <c r="P130" s="72" t="s">
        <v>158</v>
      </c>
    </row>
    <row r="131" spans="1:16" x14ac:dyDescent="0.35">
      <c r="A131" s="30">
        <v>8</v>
      </c>
      <c r="B131" s="31" t="str">
        <f>VLOOKUP(A131,T_POLOS[],2)</f>
        <v>8. Polo Agrícola-Logístico de Guápiles</v>
      </c>
      <c r="C131" s="33" t="s">
        <v>2</v>
      </c>
      <c r="D131" s="30" t="str">
        <f>VLOOKUP(C131,T_CONDICIONES[],2)</f>
        <v>CHI</v>
      </c>
      <c r="E131" s="31" t="str">
        <f>CONCATENATE("INT_",VLOOKUP(A131,T_POLOS[],3),"_",D131)</f>
        <v>INT_PD8_CHI</v>
      </c>
      <c r="F131" s="30">
        <f t="shared" si="3"/>
        <v>130</v>
      </c>
      <c r="G131" s="32" t="s">
        <v>1210</v>
      </c>
      <c r="H131" s="76"/>
      <c r="I131" s="76"/>
      <c r="J131" s="83"/>
      <c r="O131" s="72">
        <f t="shared" si="4"/>
        <v>1</v>
      </c>
      <c r="P131" s="72" t="s">
        <v>160</v>
      </c>
    </row>
    <row r="132" spans="1:16" x14ac:dyDescent="0.35">
      <c r="A132" s="30">
        <v>8</v>
      </c>
      <c r="B132" s="31" t="str">
        <f>VLOOKUP(A132,T_POLOS[],2)</f>
        <v>8. Polo Agrícola-Logístico de Guápiles</v>
      </c>
      <c r="C132" s="33" t="s">
        <v>10</v>
      </c>
      <c r="D132" s="30" t="str">
        <f>VLOOKUP(C132,T_CONDICIONES[],2)</f>
        <v>CN</v>
      </c>
      <c r="E132" s="31" t="str">
        <f>CONCATENATE("INT_",VLOOKUP(A132,T_POLOS[],3),"_",D132)</f>
        <v>INT_PD8_CN</v>
      </c>
      <c r="F132" s="30">
        <f t="shared" ref="F132:F195" si="5">F131+1</f>
        <v>131</v>
      </c>
      <c r="G132" s="32" t="s">
        <v>137</v>
      </c>
      <c r="H132" s="76"/>
      <c r="I132" s="83"/>
      <c r="J132" s="76"/>
      <c r="K132" s="70" t="s">
        <v>14</v>
      </c>
      <c r="L132" s="70">
        <v>42</v>
      </c>
      <c r="M132" s="31" t="s">
        <v>129</v>
      </c>
      <c r="O132" s="72">
        <f t="shared" si="4"/>
        <v>1</v>
      </c>
      <c r="P132" s="72" t="s">
        <v>29</v>
      </c>
    </row>
    <row r="133" spans="1:16" x14ac:dyDescent="0.35">
      <c r="A133" s="30">
        <v>8</v>
      </c>
      <c r="B133" s="31" t="str">
        <f>VLOOKUP(A133,T_POLOS[],2)</f>
        <v>8. Polo Agrícola-Logístico de Guápiles</v>
      </c>
      <c r="C133" s="33" t="s">
        <v>10</v>
      </c>
      <c r="D133" s="30" t="str">
        <f>VLOOKUP(C133,T_CONDICIONES[],2)</f>
        <v>CN</v>
      </c>
      <c r="E133" s="31" t="str">
        <f>CONCATENATE("INT_",VLOOKUP(A133,T_POLOS[],3),"_",D133)</f>
        <v>INT_PD8_CN</v>
      </c>
      <c r="F133" s="30">
        <f t="shared" si="5"/>
        <v>132</v>
      </c>
      <c r="G133" s="32" t="s">
        <v>138</v>
      </c>
      <c r="H133" s="76"/>
      <c r="I133" s="83"/>
      <c r="J133" s="76"/>
      <c r="K133" s="70" t="s">
        <v>7</v>
      </c>
      <c r="L133" s="70" t="s">
        <v>139</v>
      </c>
      <c r="M133" s="31" t="s">
        <v>129</v>
      </c>
      <c r="O133" s="72">
        <f t="shared" si="4"/>
        <v>1</v>
      </c>
      <c r="P133" s="72" t="s">
        <v>162</v>
      </c>
    </row>
    <row r="134" spans="1:16" x14ac:dyDescent="0.35">
      <c r="A134" s="30">
        <v>8</v>
      </c>
      <c r="B134" s="31" t="str">
        <f>VLOOKUP(A134,T_POLOS[],2)</f>
        <v>8. Polo Agrícola-Logístico de Guápiles</v>
      </c>
      <c r="C134" s="33" t="s">
        <v>10</v>
      </c>
      <c r="D134" s="30" t="str">
        <f>VLOOKUP(C134,T_CONDICIONES[],2)</f>
        <v>CN</v>
      </c>
      <c r="E134" s="31" t="str">
        <f>CONCATENATE("INT_",VLOOKUP(A134,T_POLOS[],3),"_",D134)</f>
        <v>INT_PD8_CN</v>
      </c>
      <c r="F134" s="30">
        <f t="shared" si="5"/>
        <v>133</v>
      </c>
      <c r="G134" s="32" t="s">
        <v>1210</v>
      </c>
      <c r="H134" s="76"/>
      <c r="I134" s="76"/>
      <c r="J134" s="83"/>
      <c r="O134" s="72">
        <f t="shared" si="4"/>
        <v>1</v>
      </c>
      <c r="P134" s="72" t="s">
        <v>163</v>
      </c>
    </row>
    <row r="135" spans="1:16" x14ac:dyDescent="0.35">
      <c r="A135" s="30">
        <v>8</v>
      </c>
      <c r="B135" s="31" t="str">
        <f>VLOOKUP(A135,T_POLOS[],2)</f>
        <v>8. Polo Agrícola-Logístico de Guápiles</v>
      </c>
      <c r="C135" s="33" t="s">
        <v>988</v>
      </c>
      <c r="D135" s="30" t="str">
        <f>VLOOKUP(C135,T_CONDICIONES[],2)</f>
        <v>DE</v>
      </c>
      <c r="E135" s="31" t="str">
        <f>CONCATENATE("INT_",VLOOKUP(A135,T_POLOS[],3),"_",D135)</f>
        <v>INT_PD8_DE</v>
      </c>
      <c r="F135" s="30">
        <f t="shared" si="5"/>
        <v>134</v>
      </c>
      <c r="G135" s="32" t="s">
        <v>128</v>
      </c>
      <c r="H135" s="76"/>
      <c r="I135" s="83"/>
      <c r="J135" s="76"/>
      <c r="K135" s="70" t="s">
        <v>7</v>
      </c>
      <c r="L135" s="70">
        <v>31</v>
      </c>
      <c r="M135" s="31" t="s">
        <v>129</v>
      </c>
      <c r="O135" s="72">
        <f t="shared" si="4"/>
        <v>1</v>
      </c>
      <c r="P135" s="72" t="s">
        <v>165</v>
      </c>
    </row>
    <row r="136" spans="1:16" x14ac:dyDescent="0.35">
      <c r="A136" s="30">
        <v>8</v>
      </c>
      <c r="B136" s="31" t="str">
        <f>VLOOKUP(A136,T_POLOS[],2)</f>
        <v>8. Polo Agrícola-Logístico de Guápiles</v>
      </c>
      <c r="C136" s="33" t="s">
        <v>988</v>
      </c>
      <c r="D136" s="30" t="str">
        <f>VLOOKUP(C136,T_CONDICIONES[],2)</f>
        <v>DE</v>
      </c>
      <c r="E136" s="31" t="str">
        <f>CONCATENATE("INT_",VLOOKUP(A136,T_POLOS[],3),"_",D136)</f>
        <v>INT_PD8_DE</v>
      </c>
      <c r="F136" s="30">
        <f t="shared" si="5"/>
        <v>135</v>
      </c>
      <c r="G136" s="32" t="s">
        <v>1010</v>
      </c>
      <c r="H136" s="76"/>
      <c r="I136" s="83"/>
      <c r="J136" s="76"/>
      <c r="K136" s="70" t="s">
        <v>14</v>
      </c>
      <c r="L136" s="70" t="s">
        <v>131</v>
      </c>
      <c r="M136" s="31" t="s">
        <v>129</v>
      </c>
      <c r="O136" s="72">
        <f t="shared" si="4"/>
        <v>1</v>
      </c>
      <c r="P136" s="72" t="s">
        <v>167</v>
      </c>
    </row>
    <row r="137" spans="1:16" x14ac:dyDescent="0.35">
      <c r="A137" s="30">
        <v>8</v>
      </c>
      <c r="B137" s="31" t="str">
        <f>VLOOKUP(A137,T_POLOS[],2)</f>
        <v>8. Polo Agrícola-Logístico de Guápiles</v>
      </c>
      <c r="C137" s="33" t="s">
        <v>988</v>
      </c>
      <c r="D137" s="30" t="str">
        <f>VLOOKUP(C137,T_CONDICIONES[],2)</f>
        <v>DE</v>
      </c>
      <c r="E137" s="31" t="str">
        <f>CONCATENATE("INT_",VLOOKUP(A137,T_POLOS[],3),"_",D137)</f>
        <v>INT_PD8_DE</v>
      </c>
      <c r="F137" s="30">
        <f t="shared" si="5"/>
        <v>136</v>
      </c>
      <c r="G137" s="32" t="s">
        <v>1011</v>
      </c>
      <c r="H137" s="76"/>
      <c r="I137" s="76"/>
      <c r="J137" s="83"/>
      <c r="K137" s="70" t="s">
        <v>14</v>
      </c>
      <c r="L137" s="70" t="s">
        <v>49</v>
      </c>
      <c r="M137" s="31" t="s">
        <v>129</v>
      </c>
      <c r="O137" s="72">
        <f t="shared" si="4"/>
        <v>1</v>
      </c>
      <c r="P137" s="72" t="s">
        <v>58</v>
      </c>
    </row>
    <row r="138" spans="1:16" x14ac:dyDescent="0.35">
      <c r="A138" s="30">
        <v>8</v>
      </c>
      <c r="B138" s="31" t="str">
        <f>VLOOKUP(A138,T_POLOS[],2)</f>
        <v>8. Polo Agrícola-Logístico de Guápiles</v>
      </c>
      <c r="C138" s="33" t="s">
        <v>988</v>
      </c>
      <c r="D138" s="30" t="str">
        <f>VLOOKUP(C138,T_CONDICIONES[],2)</f>
        <v>DE</v>
      </c>
      <c r="E138" s="31" t="str">
        <f>CONCATENATE("INT_",VLOOKUP(A138,T_POLOS[],3),"_",D138)</f>
        <v>INT_PD8_DE</v>
      </c>
      <c r="F138" s="30">
        <f t="shared" si="5"/>
        <v>137</v>
      </c>
      <c r="G138" s="32" t="s">
        <v>1210</v>
      </c>
      <c r="H138" s="76"/>
      <c r="I138" s="76"/>
      <c r="J138" s="83"/>
      <c r="O138" s="72">
        <f t="shared" si="4"/>
        <v>1</v>
      </c>
      <c r="P138" s="72" t="s">
        <v>169</v>
      </c>
    </row>
    <row r="139" spans="1:16" x14ac:dyDescent="0.35">
      <c r="A139" s="30">
        <v>8</v>
      </c>
      <c r="B139" s="31" t="str">
        <f>VLOOKUP(A139,T_POLOS[],2)</f>
        <v>8. Polo Agrícola-Logístico de Guápiles</v>
      </c>
      <c r="C139" s="33" t="s">
        <v>989</v>
      </c>
      <c r="D139" s="30" t="str">
        <f>VLOOKUP(C139,T_CONDICIONES[],2)</f>
        <v>IS</v>
      </c>
      <c r="E139" s="31" t="str">
        <f>CONCATENATE("INT_",VLOOKUP(A139,T_POLOS[],3),"_",D139)</f>
        <v>INT_PD8_IS</v>
      </c>
      <c r="F139" s="30">
        <f t="shared" si="5"/>
        <v>138</v>
      </c>
      <c r="G139" s="32" t="s">
        <v>132</v>
      </c>
      <c r="H139" s="83"/>
      <c r="I139" s="83"/>
      <c r="J139" s="76"/>
      <c r="K139" s="70" t="s">
        <v>9</v>
      </c>
      <c r="L139" s="70">
        <v>21</v>
      </c>
      <c r="M139" s="31" t="s">
        <v>130</v>
      </c>
      <c r="O139" s="72">
        <f t="shared" si="4"/>
        <v>1</v>
      </c>
      <c r="P139" s="72" t="s">
        <v>170</v>
      </c>
    </row>
    <row r="140" spans="1:16" x14ac:dyDescent="0.35">
      <c r="A140" s="30">
        <v>8</v>
      </c>
      <c r="B140" s="31" t="str">
        <f>VLOOKUP(A140,T_POLOS[],2)</f>
        <v>8. Polo Agrícola-Logístico de Guápiles</v>
      </c>
      <c r="C140" s="33" t="s">
        <v>989</v>
      </c>
      <c r="D140" s="30" t="str">
        <f>VLOOKUP(C140,T_CONDICIONES[],2)</f>
        <v>IS</v>
      </c>
      <c r="E140" s="31" t="str">
        <f>CONCATENATE("INT_",VLOOKUP(A140,T_POLOS[],3),"_",D140)</f>
        <v>INT_PD8_IS</v>
      </c>
      <c r="F140" s="30">
        <f t="shared" si="5"/>
        <v>139</v>
      </c>
      <c r="G140" s="32" t="s">
        <v>133</v>
      </c>
      <c r="H140" s="83"/>
      <c r="I140" s="83"/>
      <c r="J140" s="76"/>
      <c r="K140" s="70" t="s">
        <v>9</v>
      </c>
      <c r="L140" s="70">
        <v>25</v>
      </c>
      <c r="M140" s="31" t="s">
        <v>130</v>
      </c>
      <c r="O140" s="72">
        <f t="shared" si="4"/>
        <v>1</v>
      </c>
      <c r="P140" s="72" t="s">
        <v>42</v>
      </c>
    </row>
    <row r="141" spans="1:16" x14ac:dyDescent="0.35">
      <c r="A141" s="30">
        <v>8</v>
      </c>
      <c r="B141" s="31" t="str">
        <f>VLOOKUP(A141,T_POLOS[],2)</f>
        <v>8. Polo Agrícola-Logístico de Guápiles</v>
      </c>
      <c r="C141" s="33" t="s">
        <v>989</v>
      </c>
      <c r="D141" s="30" t="str">
        <f>VLOOKUP(C141,T_CONDICIONES[],2)</f>
        <v>IS</v>
      </c>
      <c r="E141" s="31" t="str">
        <f>CONCATENATE("INT_",VLOOKUP(A141,T_POLOS[],3),"_",D141)</f>
        <v>INT_PD8_IS</v>
      </c>
      <c r="F141" s="30">
        <f t="shared" si="5"/>
        <v>140</v>
      </c>
      <c r="G141" s="32" t="s">
        <v>134</v>
      </c>
      <c r="H141" s="83"/>
      <c r="I141" s="83"/>
      <c r="J141" s="76"/>
      <c r="K141" s="70" t="s">
        <v>9</v>
      </c>
      <c r="L141" s="70">
        <v>25</v>
      </c>
      <c r="M141" s="31" t="s">
        <v>130</v>
      </c>
      <c r="O141" s="72">
        <f t="shared" si="4"/>
        <v>1</v>
      </c>
      <c r="P141" s="72" t="s">
        <v>172</v>
      </c>
    </row>
    <row r="142" spans="1:16" x14ac:dyDescent="0.35">
      <c r="A142" s="30">
        <v>8</v>
      </c>
      <c r="B142" s="31" t="str">
        <f>VLOOKUP(A142,T_POLOS[],2)</f>
        <v>8. Polo Agrícola-Logístico de Guápiles</v>
      </c>
      <c r="C142" s="33" t="s">
        <v>989</v>
      </c>
      <c r="D142" s="30" t="str">
        <f>VLOOKUP(C142,T_CONDICIONES[],2)</f>
        <v>IS</v>
      </c>
      <c r="E142" s="31" t="str">
        <f>CONCATENATE("INT_",VLOOKUP(A142,T_POLOS[],3),"_",D142)</f>
        <v>INT_PD8_IS</v>
      </c>
      <c r="F142" s="30">
        <f t="shared" si="5"/>
        <v>141</v>
      </c>
      <c r="G142" s="32" t="s">
        <v>135</v>
      </c>
      <c r="H142" s="76"/>
      <c r="I142" s="83"/>
      <c r="J142" s="76"/>
      <c r="K142" s="70" t="s">
        <v>7</v>
      </c>
      <c r="L142" s="70">
        <v>26</v>
      </c>
      <c r="M142" s="31" t="s">
        <v>136</v>
      </c>
      <c r="O142" s="72">
        <f t="shared" si="4"/>
        <v>1</v>
      </c>
      <c r="P142" s="72" t="s">
        <v>1022</v>
      </c>
    </row>
    <row r="143" spans="1:16" x14ac:dyDescent="0.35">
      <c r="A143" s="30">
        <v>8</v>
      </c>
      <c r="B143" s="31" t="str">
        <f>VLOOKUP(A143,T_POLOS[],2)</f>
        <v>8. Polo Agrícola-Logístico de Guápiles</v>
      </c>
      <c r="C143" s="33" t="s">
        <v>989</v>
      </c>
      <c r="D143" s="30" t="str">
        <f>VLOOKUP(C143,T_CONDICIONES[],2)</f>
        <v>IS</v>
      </c>
      <c r="E143" s="31" t="str">
        <f>CONCATENATE("INT_",VLOOKUP(A143,T_POLOS[],3),"_",D143)</f>
        <v>INT_PD8_IS</v>
      </c>
      <c r="F143" s="30">
        <f t="shared" si="5"/>
        <v>142</v>
      </c>
      <c r="G143" s="32" t="s">
        <v>1210</v>
      </c>
      <c r="H143" s="76"/>
      <c r="I143" s="76"/>
      <c r="J143" s="83"/>
      <c r="O143" s="72">
        <f t="shared" si="4"/>
        <v>1</v>
      </c>
      <c r="P143" s="72" t="s">
        <v>1018</v>
      </c>
    </row>
    <row r="144" spans="1:16" x14ac:dyDescent="0.35">
      <c r="A144" s="30">
        <v>8</v>
      </c>
      <c r="B144" s="31" t="str">
        <f>VLOOKUP(A144,T_POLOS[],2)</f>
        <v>8. Polo Agrícola-Logístico de Guápiles</v>
      </c>
      <c r="C144" s="33" t="s">
        <v>1</v>
      </c>
      <c r="D144" s="30" t="str">
        <f>VLOOKUP(C144,T_CONDICIONES[],2)</f>
        <v>IC</v>
      </c>
      <c r="E144" s="31" t="str">
        <f>CONCATENATE("INT_",VLOOKUP(A144,T_POLOS[],3),"_",D144)</f>
        <v>INT_PD8_IC</v>
      </c>
      <c r="F144" s="30">
        <f t="shared" si="5"/>
        <v>143</v>
      </c>
      <c r="G144" s="32" t="s">
        <v>1009</v>
      </c>
      <c r="H144" s="76"/>
      <c r="I144" s="83"/>
      <c r="J144" s="76"/>
      <c r="K144" s="70" t="s">
        <v>7</v>
      </c>
      <c r="L144" s="70">
        <v>8</v>
      </c>
      <c r="M144" s="31" t="s">
        <v>130</v>
      </c>
      <c r="O144" s="72">
        <f t="shared" si="4"/>
        <v>1</v>
      </c>
      <c r="P144" s="72" t="s">
        <v>174</v>
      </c>
    </row>
    <row r="145" spans="1:16" x14ac:dyDescent="0.35">
      <c r="A145" s="30">
        <v>8</v>
      </c>
      <c r="B145" s="31" t="str">
        <f>VLOOKUP(A145,T_POLOS[],2)</f>
        <v>8. Polo Agrícola-Logístico de Guápiles</v>
      </c>
      <c r="C145" s="33" t="s">
        <v>1</v>
      </c>
      <c r="D145" s="30" t="str">
        <f>VLOOKUP(C145,T_CONDICIONES[],2)</f>
        <v>IC</v>
      </c>
      <c r="E145" s="31" t="str">
        <f>CONCATENATE("INT_",VLOOKUP(A145,T_POLOS[],3),"_",D145)</f>
        <v>INT_PD8_IC</v>
      </c>
      <c r="F145" s="30">
        <f t="shared" si="5"/>
        <v>144</v>
      </c>
      <c r="G145" s="32" t="s">
        <v>143</v>
      </c>
      <c r="H145" s="76"/>
      <c r="I145" s="83"/>
      <c r="J145" s="76"/>
      <c r="K145" s="70" t="s">
        <v>7</v>
      </c>
      <c r="L145" s="70">
        <v>4</v>
      </c>
      <c r="M145" s="31" t="s">
        <v>130</v>
      </c>
      <c r="O145" s="72">
        <f t="shared" si="4"/>
        <v>1</v>
      </c>
      <c r="P145" s="72" t="s">
        <v>177</v>
      </c>
    </row>
    <row r="146" spans="1:16" x14ac:dyDescent="0.35">
      <c r="A146" s="30">
        <v>8</v>
      </c>
      <c r="B146" s="31" t="str">
        <f>VLOOKUP(A146,T_POLOS[],2)</f>
        <v>8. Polo Agrícola-Logístico de Guápiles</v>
      </c>
      <c r="C146" s="33" t="s">
        <v>1</v>
      </c>
      <c r="D146" s="30" t="str">
        <f>VLOOKUP(C146,T_CONDICIONES[],2)</f>
        <v>IC</v>
      </c>
      <c r="E146" s="31" t="str">
        <f>CONCATENATE("INT_",VLOOKUP(A146,T_POLOS[],3),"_",D146)</f>
        <v>INT_PD8_IC</v>
      </c>
      <c r="F146" s="30">
        <f t="shared" si="5"/>
        <v>145</v>
      </c>
      <c r="G146" s="32" t="s">
        <v>1012</v>
      </c>
      <c r="H146" s="76"/>
      <c r="I146" s="76"/>
      <c r="J146" s="83"/>
      <c r="K146" s="70" t="s">
        <v>7</v>
      </c>
      <c r="L146" s="70">
        <v>5</v>
      </c>
      <c r="M146" s="31" t="s">
        <v>136</v>
      </c>
      <c r="O146" s="72">
        <f t="shared" si="4"/>
        <v>1</v>
      </c>
      <c r="P146" s="72" t="s">
        <v>179</v>
      </c>
    </row>
    <row r="147" spans="1:16" x14ac:dyDescent="0.35">
      <c r="A147" s="30">
        <v>8</v>
      </c>
      <c r="B147" s="31" t="str">
        <f>VLOOKUP(A147,T_POLOS[],2)</f>
        <v>8. Polo Agrícola-Logístico de Guápiles</v>
      </c>
      <c r="C147" s="33" t="s">
        <v>1</v>
      </c>
      <c r="D147" s="30" t="str">
        <f>VLOOKUP(C147,T_CONDICIONES[],2)</f>
        <v>IC</v>
      </c>
      <c r="E147" s="31" t="str">
        <f>CONCATENATE("INT_",VLOOKUP(A147,T_POLOS[],3),"_",D147)</f>
        <v>INT_PD8_IC</v>
      </c>
      <c r="F147" s="30">
        <f t="shared" si="5"/>
        <v>146</v>
      </c>
      <c r="G147" s="32" t="s">
        <v>144</v>
      </c>
      <c r="H147" s="83"/>
      <c r="I147" s="76"/>
      <c r="J147" s="76"/>
      <c r="K147" s="70" t="s">
        <v>7</v>
      </c>
      <c r="L147" s="70" t="s">
        <v>56</v>
      </c>
      <c r="M147" s="31" t="s">
        <v>129</v>
      </c>
      <c r="O147" s="72">
        <f t="shared" si="4"/>
        <v>1</v>
      </c>
      <c r="P147" s="72" t="s">
        <v>180</v>
      </c>
    </row>
    <row r="148" spans="1:16" x14ac:dyDescent="0.35">
      <c r="A148" s="30">
        <v>8</v>
      </c>
      <c r="B148" s="31" t="str">
        <f>VLOOKUP(A148,T_POLOS[],2)</f>
        <v>8. Polo Agrícola-Logístico de Guápiles</v>
      </c>
      <c r="C148" s="33" t="s">
        <v>1</v>
      </c>
      <c r="D148" s="30" t="str">
        <f>VLOOKUP(C148,T_CONDICIONES[],2)</f>
        <v>IC</v>
      </c>
      <c r="E148" s="31" t="str">
        <f>CONCATENATE("INT_",VLOOKUP(A148,T_POLOS[],3),"_",D148)</f>
        <v>INT_PD8_IC</v>
      </c>
      <c r="F148" s="30">
        <f t="shared" si="5"/>
        <v>147</v>
      </c>
      <c r="G148" s="32" t="s">
        <v>1210</v>
      </c>
      <c r="H148" s="76"/>
      <c r="I148" s="76"/>
      <c r="J148" s="83"/>
      <c r="O148" s="72">
        <f t="shared" si="4"/>
        <v>1</v>
      </c>
      <c r="P148" s="72" t="s">
        <v>182</v>
      </c>
    </row>
    <row r="149" spans="1:16" x14ac:dyDescent="0.35">
      <c r="A149" s="30">
        <v>9</v>
      </c>
      <c r="B149" s="31" t="str">
        <f>VLOOKUP(A149,T_POLOS[],2)</f>
        <v>9. Polo Portuario del Caribe Limón-Cahuita</v>
      </c>
      <c r="C149" s="33" t="s">
        <v>2</v>
      </c>
      <c r="D149" s="30" t="str">
        <f>VLOOKUP(C149,T_CONDICIONES[],2)</f>
        <v>CHI</v>
      </c>
      <c r="E149" s="31" t="str">
        <f>CONCATENATE("INT_",VLOOKUP(A149,T_POLOS[],3),"_",D149)</f>
        <v>INT_PD9_CHI</v>
      </c>
      <c r="F149" s="30">
        <f t="shared" si="5"/>
        <v>148</v>
      </c>
      <c r="G149" s="32" t="s">
        <v>155</v>
      </c>
      <c r="H149" s="76"/>
      <c r="I149" s="83"/>
      <c r="J149" s="76"/>
      <c r="K149" s="70" t="s">
        <v>9</v>
      </c>
      <c r="L149" s="70">
        <v>11</v>
      </c>
      <c r="M149" s="31" t="s">
        <v>150</v>
      </c>
      <c r="O149" s="72">
        <f t="shared" si="4"/>
        <v>1</v>
      </c>
      <c r="P149" s="72" t="s">
        <v>183</v>
      </c>
    </row>
    <row r="150" spans="1:16" x14ac:dyDescent="0.35">
      <c r="A150" s="30">
        <v>9</v>
      </c>
      <c r="B150" s="31" t="str">
        <f>VLOOKUP(A150,T_POLOS[],2)</f>
        <v>9. Polo Portuario del Caribe Limón-Cahuita</v>
      </c>
      <c r="C150" s="33" t="s">
        <v>2</v>
      </c>
      <c r="D150" s="30" t="str">
        <f>VLOOKUP(C150,T_CONDICIONES[],2)</f>
        <v>CHI</v>
      </c>
      <c r="E150" s="31" t="str">
        <f>CONCATENATE("INT_",VLOOKUP(A150,T_POLOS[],3),"_",D150)</f>
        <v>INT_PD9_CHI</v>
      </c>
      <c r="F150" s="30">
        <f t="shared" si="5"/>
        <v>149</v>
      </c>
      <c r="G150" s="32" t="s">
        <v>1015</v>
      </c>
      <c r="H150" s="76"/>
      <c r="I150" s="83"/>
      <c r="J150" s="76"/>
      <c r="K150" s="70" t="s">
        <v>9</v>
      </c>
      <c r="L150" s="70">
        <v>11</v>
      </c>
      <c r="M150" s="31" t="s">
        <v>150</v>
      </c>
      <c r="O150" s="72">
        <f t="shared" si="4"/>
        <v>1</v>
      </c>
      <c r="P150" s="72" t="s">
        <v>185</v>
      </c>
    </row>
    <row r="151" spans="1:16" x14ac:dyDescent="0.35">
      <c r="A151" s="30">
        <v>9</v>
      </c>
      <c r="B151" s="31" t="str">
        <f>VLOOKUP(A151,T_POLOS[],2)</f>
        <v>9. Polo Portuario del Caribe Limón-Cahuita</v>
      </c>
      <c r="C151" s="33" t="s">
        <v>2</v>
      </c>
      <c r="D151" s="30" t="str">
        <f>VLOOKUP(C151,T_CONDICIONES[],2)</f>
        <v>CHI</v>
      </c>
      <c r="E151" s="31" t="str">
        <f>CONCATENATE("INT_",VLOOKUP(A151,T_POLOS[],3),"_",D151)</f>
        <v>INT_PD9_CHI</v>
      </c>
      <c r="F151" s="30">
        <f t="shared" si="5"/>
        <v>150</v>
      </c>
      <c r="G151" s="32" t="s">
        <v>157</v>
      </c>
      <c r="H151" s="76"/>
      <c r="I151" s="76"/>
      <c r="J151" s="83"/>
      <c r="K151" s="70" t="s">
        <v>9</v>
      </c>
      <c r="L151" s="70" t="s">
        <v>105</v>
      </c>
      <c r="M151" s="31" t="s">
        <v>147</v>
      </c>
      <c r="O151" s="72">
        <f t="shared" si="4"/>
        <v>1</v>
      </c>
      <c r="P151" s="72" t="s">
        <v>186</v>
      </c>
    </row>
    <row r="152" spans="1:16" x14ac:dyDescent="0.35">
      <c r="A152" s="30">
        <v>9</v>
      </c>
      <c r="B152" s="31" t="str">
        <f>VLOOKUP(A152,T_POLOS[],2)</f>
        <v>9. Polo Portuario del Caribe Limón-Cahuita</v>
      </c>
      <c r="C152" s="33" t="s">
        <v>2</v>
      </c>
      <c r="D152" s="30" t="str">
        <f>VLOOKUP(C152,T_CONDICIONES[],2)</f>
        <v>CHI</v>
      </c>
      <c r="E152" s="31" t="str">
        <f>CONCATENATE("INT_",VLOOKUP(A152,T_POLOS[],3),"_",D152)</f>
        <v>INT_PD9_CHI</v>
      </c>
      <c r="F152" s="30">
        <f t="shared" si="5"/>
        <v>151</v>
      </c>
      <c r="G152" s="32" t="s">
        <v>1210</v>
      </c>
      <c r="H152" s="76"/>
      <c r="I152" s="76"/>
      <c r="J152" s="83"/>
      <c r="O152" s="72">
        <f t="shared" si="4"/>
        <v>1</v>
      </c>
      <c r="P152" s="72" t="s">
        <v>187</v>
      </c>
    </row>
    <row r="153" spans="1:16" x14ac:dyDescent="0.35">
      <c r="A153" s="30">
        <v>9</v>
      </c>
      <c r="B153" s="31" t="str">
        <f>VLOOKUP(A153,T_POLOS[],2)</f>
        <v>9. Polo Portuario del Caribe Limón-Cahuita</v>
      </c>
      <c r="C153" s="33" t="s">
        <v>10</v>
      </c>
      <c r="D153" s="30" t="str">
        <f>VLOOKUP(C153,T_CONDICIONES[],2)</f>
        <v>CN</v>
      </c>
      <c r="E153" s="31" t="str">
        <f>CONCATENATE("INT_",VLOOKUP(A153,T_POLOS[],3),"_",D153)</f>
        <v>INT_PD9_CN</v>
      </c>
      <c r="F153" s="30">
        <f t="shared" si="5"/>
        <v>152</v>
      </c>
      <c r="G153" s="32" t="s">
        <v>137</v>
      </c>
      <c r="H153" s="76"/>
      <c r="I153" s="83"/>
      <c r="J153" s="76"/>
      <c r="K153" s="70" t="s">
        <v>14</v>
      </c>
      <c r="L153" s="70">
        <v>42</v>
      </c>
      <c r="M153" s="31" t="s">
        <v>147</v>
      </c>
      <c r="O153" s="72">
        <f t="shared" si="4"/>
        <v>1</v>
      </c>
      <c r="P153" s="72" t="s">
        <v>189</v>
      </c>
    </row>
    <row r="154" spans="1:16" x14ac:dyDescent="0.35">
      <c r="A154" s="30">
        <v>9</v>
      </c>
      <c r="B154" s="31" t="str">
        <f>VLOOKUP(A154,T_POLOS[],2)</f>
        <v>9. Polo Portuario del Caribe Limón-Cahuita</v>
      </c>
      <c r="C154" s="33" t="s">
        <v>10</v>
      </c>
      <c r="D154" s="30" t="str">
        <f>VLOOKUP(C154,T_CONDICIONES[],2)</f>
        <v>CN</v>
      </c>
      <c r="E154" s="31" t="str">
        <f>CONCATENATE("INT_",VLOOKUP(A154,T_POLOS[],3),"_",D154)</f>
        <v>INT_PD9_CN</v>
      </c>
      <c r="F154" s="30">
        <f t="shared" si="5"/>
        <v>153</v>
      </c>
      <c r="G154" s="32" t="s">
        <v>138</v>
      </c>
      <c r="H154" s="76"/>
      <c r="I154" s="83"/>
      <c r="J154" s="76"/>
      <c r="K154" s="70" t="s">
        <v>7</v>
      </c>
      <c r="L154" s="70" t="s">
        <v>139</v>
      </c>
      <c r="M154" s="31" t="s">
        <v>147</v>
      </c>
      <c r="O154" s="72">
        <f t="shared" si="4"/>
        <v>1</v>
      </c>
      <c r="P154" s="72" t="s">
        <v>190</v>
      </c>
    </row>
    <row r="155" spans="1:16" x14ac:dyDescent="0.35">
      <c r="A155" s="30">
        <v>9</v>
      </c>
      <c r="B155" s="31" t="str">
        <f>VLOOKUP(A155,T_POLOS[],2)</f>
        <v>9. Polo Portuario del Caribe Limón-Cahuita</v>
      </c>
      <c r="C155" s="33" t="s">
        <v>10</v>
      </c>
      <c r="D155" s="30" t="str">
        <f>VLOOKUP(C155,T_CONDICIONES[],2)</f>
        <v>CN</v>
      </c>
      <c r="E155" s="31" t="str">
        <f>CONCATENATE("INT_",VLOOKUP(A155,T_POLOS[],3),"_",D155)</f>
        <v>INT_PD9_CN</v>
      </c>
      <c r="F155" s="30">
        <f t="shared" si="5"/>
        <v>154</v>
      </c>
      <c r="G155" s="32" t="s">
        <v>1210</v>
      </c>
      <c r="H155" s="76"/>
      <c r="I155" s="76"/>
      <c r="J155" s="83"/>
      <c r="O155" s="72">
        <f t="shared" si="4"/>
        <v>1</v>
      </c>
      <c r="P155" s="72" t="s">
        <v>191</v>
      </c>
    </row>
    <row r="156" spans="1:16" x14ac:dyDescent="0.35">
      <c r="A156" s="30">
        <v>9</v>
      </c>
      <c r="B156" s="31" t="str">
        <f>VLOOKUP(A156,T_POLOS[],2)</f>
        <v>9. Polo Portuario del Caribe Limón-Cahuita</v>
      </c>
      <c r="C156" s="33" t="s">
        <v>988</v>
      </c>
      <c r="D156" s="30" t="str">
        <f>VLOOKUP(C156,T_CONDICIONES[],2)</f>
        <v>DE</v>
      </c>
      <c r="E156" s="31" t="str">
        <f>CONCATENATE("INT_",VLOOKUP(A156,T_POLOS[],3),"_",D156)</f>
        <v>INT_PD9_DE</v>
      </c>
      <c r="F156" s="30">
        <f t="shared" si="5"/>
        <v>155</v>
      </c>
      <c r="G156" s="32" t="s">
        <v>146</v>
      </c>
      <c r="H156" s="76"/>
      <c r="I156" s="83"/>
      <c r="J156" s="76"/>
      <c r="K156" s="70" t="s">
        <v>7</v>
      </c>
      <c r="L156" s="70">
        <v>31</v>
      </c>
      <c r="M156" s="31" t="s">
        <v>147</v>
      </c>
      <c r="O156" s="72">
        <f t="shared" si="4"/>
        <v>1</v>
      </c>
      <c r="P156" s="72" t="s">
        <v>1019</v>
      </c>
    </row>
    <row r="157" spans="1:16" x14ac:dyDescent="0.35">
      <c r="A157" s="30">
        <v>9</v>
      </c>
      <c r="B157" s="31" t="str">
        <f>VLOOKUP(A157,T_POLOS[],2)</f>
        <v>9. Polo Portuario del Caribe Limón-Cahuita</v>
      </c>
      <c r="C157" s="33" t="s">
        <v>988</v>
      </c>
      <c r="D157" s="30" t="str">
        <f>VLOOKUP(C157,T_CONDICIONES[],2)</f>
        <v>DE</v>
      </c>
      <c r="E157" s="31" t="str">
        <f>CONCATENATE("INT_",VLOOKUP(A157,T_POLOS[],3),"_",D157)</f>
        <v>INT_PD9_DE</v>
      </c>
      <c r="F157" s="30">
        <f t="shared" si="5"/>
        <v>156</v>
      </c>
      <c r="G157" s="32" t="s">
        <v>1014</v>
      </c>
      <c r="H157" s="76"/>
      <c r="I157" s="76"/>
      <c r="J157" s="83"/>
      <c r="K157" s="70" t="s">
        <v>14</v>
      </c>
      <c r="L157" s="70" t="s">
        <v>148</v>
      </c>
      <c r="M157" s="31" t="s">
        <v>147</v>
      </c>
      <c r="O157" s="72">
        <f t="shared" si="4"/>
        <v>1</v>
      </c>
      <c r="P157" s="72" t="s">
        <v>192</v>
      </c>
    </row>
    <row r="158" spans="1:16" x14ac:dyDescent="0.35">
      <c r="A158" s="30">
        <v>9</v>
      </c>
      <c r="B158" s="31" t="str">
        <f>VLOOKUP(A158,T_POLOS[],2)</f>
        <v>9. Polo Portuario del Caribe Limón-Cahuita</v>
      </c>
      <c r="C158" s="33" t="s">
        <v>988</v>
      </c>
      <c r="D158" s="30" t="str">
        <f>VLOOKUP(C158,T_CONDICIONES[],2)</f>
        <v>DE</v>
      </c>
      <c r="E158" s="31" t="str">
        <f>CONCATENATE("INT_",VLOOKUP(A158,T_POLOS[],3),"_",D158)</f>
        <v>INT_PD9_DE</v>
      </c>
      <c r="F158" s="30">
        <f t="shared" si="5"/>
        <v>157</v>
      </c>
      <c r="G158" s="32" t="s">
        <v>1210</v>
      </c>
      <c r="H158" s="76"/>
      <c r="I158" s="76"/>
      <c r="J158" s="83"/>
      <c r="O158" s="72">
        <f t="shared" si="4"/>
        <v>1</v>
      </c>
      <c r="P158" s="72" t="s">
        <v>1020</v>
      </c>
    </row>
    <row r="159" spans="1:16" x14ac:dyDescent="0.35">
      <c r="A159" s="30">
        <v>9</v>
      </c>
      <c r="B159" s="31" t="str">
        <f>VLOOKUP(A159,T_POLOS[],2)</f>
        <v>9. Polo Portuario del Caribe Limón-Cahuita</v>
      </c>
      <c r="C159" s="33" t="s">
        <v>989</v>
      </c>
      <c r="D159" s="30" t="str">
        <f>VLOOKUP(C159,T_CONDICIONES[],2)</f>
        <v>IS</v>
      </c>
      <c r="E159" s="31" t="str">
        <f>CONCATENATE("INT_",VLOOKUP(A159,T_POLOS[],3),"_",D159)</f>
        <v>INT_PD9_IS</v>
      </c>
      <c r="F159" s="30">
        <f t="shared" si="5"/>
        <v>158</v>
      </c>
      <c r="G159" s="32" t="s">
        <v>149</v>
      </c>
      <c r="H159" s="83"/>
      <c r="I159" s="83"/>
      <c r="J159" s="76"/>
      <c r="K159" s="70" t="s">
        <v>9</v>
      </c>
      <c r="L159" s="70">
        <v>21</v>
      </c>
      <c r="M159" s="31" t="s">
        <v>150</v>
      </c>
      <c r="O159" s="72">
        <f t="shared" si="4"/>
        <v>1</v>
      </c>
      <c r="P159" s="72" t="s">
        <v>193</v>
      </c>
    </row>
    <row r="160" spans="1:16" x14ac:dyDescent="0.35">
      <c r="A160" s="30">
        <v>9</v>
      </c>
      <c r="B160" s="31" t="str">
        <f>VLOOKUP(A160,T_POLOS[],2)</f>
        <v>9. Polo Portuario del Caribe Limón-Cahuita</v>
      </c>
      <c r="C160" s="33" t="s">
        <v>989</v>
      </c>
      <c r="D160" s="30" t="str">
        <f>VLOOKUP(C160,T_CONDICIONES[],2)</f>
        <v>IS</v>
      </c>
      <c r="E160" s="31" t="str">
        <f>CONCATENATE("INT_",VLOOKUP(A160,T_POLOS[],3),"_",D160)</f>
        <v>INT_PD9_IS</v>
      </c>
      <c r="F160" s="30">
        <f t="shared" si="5"/>
        <v>159</v>
      </c>
      <c r="G160" s="32" t="s">
        <v>151</v>
      </c>
      <c r="H160" s="83"/>
      <c r="I160" s="83"/>
      <c r="J160" s="76"/>
      <c r="K160" s="70" t="s">
        <v>9</v>
      </c>
      <c r="L160" s="70">
        <v>25</v>
      </c>
      <c r="M160" s="31" t="s">
        <v>150</v>
      </c>
      <c r="O160" s="72">
        <f t="shared" si="4"/>
        <v>1</v>
      </c>
      <c r="P160" s="72" t="s">
        <v>1021</v>
      </c>
    </row>
    <row r="161" spans="1:16" x14ac:dyDescent="0.35">
      <c r="A161" s="30">
        <v>9</v>
      </c>
      <c r="B161" s="31" t="str">
        <f>VLOOKUP(A161,T_POLOS[],2)</f>
        <v>9. Polo Portuario del Caribe Limón-Cahuita</v>
      </c>
      <c r="C161" s="33" t="s">
        <v>989</v>
      </c>
      <c r="D161" s="30" t="str">
        <f>VLOOKUP(C161,T_CONDICIONES[],2)</f>
        <v>IS</v>
      </c>
      <c r="E161" s="31" t="str">
        <f>CONCATENATE("INT_",VLOOKUP(A161,T_POLOS[],3),"_",D161)</f>
        <v>INT_PD9_IS</v>
      </c>
      <c r="F161" s="30">
        <f t="shared" si="5"/>
        <v>160</v>
      </c>
      <c r="G161" s="32" t="s">
        <v>152</v>
      </c>
      <c r="H161" s="83"/>
      <c r="I161" s="83"/>
      <c r="J161" s="76"/>
      <c r="K161" s="70" t="s">
        <v>9</v>
      </c>
      <c r="L161" s="70">
        <v>25</v>
      </c>
      <c r="M161" s="31" t="s">
        <v>150</v>
      </c>
      <c r="O161" s="72">
        <f t="shared" si="4"/>
        <v>1</v>
      </c>
      <c r="P161" s="72" t="s">
        <v>196</v>
      </c>
    </row>
    <row r="162" spans="1:16" x14ac:dyDescent="0.35">
      <c r="A162" s="30">
        <v>9</v>
      </c>
      <c r="B162" s="31" t="str">
        <f>VLOOKUP(A162,T_POLOS[],2)</f>
        <v>9. Polo Portuario del Caribe Limón-Cahuita</v>
      </c>
      <c r="C162" s="33" t="s">
        <v>989</v>
      </c>
      <c r="D162" s="30" t="str">
        <f>VLOOKUP(C162,T_CONDICIONES[],2)</f>
        <v>IS</v>
      </c>
      <c r="E162" s="31" t="str">
        <f>CONCATENATE("INT_",VLOOKUP(A162,T_POLOS[],3),"_",D162)</f>
        <v>INT_PD9_IS</v>
      </c>
      <c r="F162" s="30">
        <f t="shared" si="5"/>
        <v>161</v>
      </c>
      <c r="G162" s="32" t="s">
        <v>153</v>
      </c>
      <c r="H162" s="83"/>
      <c r="I162" s="83"/>
      <c r="J162" s="76"/>
      <c r="K162" s="70" t="s">
        <v>7</v>
      </c>
      <c r="L162" s="70">
        <v>29</v>
      </c>
      <c r="M162" s="31" t="s">
        <v>150</v>
      </c>
      <c r="O162" s="72">
        <f t="shared" si="4"/>
        <v>1</v>
      </c>
      <c r="P162" s="72" t="s">
        <v>198</v>
      </c>
    </row>
    <row r="163" spans="1:16" x14ac:dyDescent="0.35">
      <c r="A163" s="30">
        <v>9</v>
      </c>
      <c r="B163" s="31" t="str">
        <f>VLOOKUP(A163,T_POLOS[],2)</f>
        <v>9. Polo Portuario del Caribe Limón-Cahuita</v>
      </c>
      <c r="C163" s="33" t="s">
        <v>989</v>
      </c>
      <c r="D163" s="30" t="str">
        <f>VLOOKUP(C163,T_CONDICIONES[],2)</f>
        <v>IS</v>
      </c>
      <c r="E163" s="31" t="str">
        <f>CONCATENATE("INT_",VLOOKUP(A163,T_POLOS[],3),"_",D163)</f>
        <v>INT_PD9_IS</v>
      </c>
      <c r="F163" s="30">
        <f t="shared" si="5"/>
        <v>162</v>
      </c>
      <c r="G163" s="32" t="s">
        <v>154</v>
      </c>
      <c r="H163" s="76"/>
      <c r="I163" s="83"/>
      <c r="J163" s="76"/>
      <c r="K163" s="70" t="s">
        <v>7</v>
      </c>
      <c r="L163" s="70">
        <v>26</v>
      </c>
      <c r="M163" s="31" t="s">
        <v>150</v>
      </c>
      <c r="O163" s="72">
        <f t="shared" si="4"/>
        <v>1</v>
      </c>
      <c r="P163" s="72" t="s">
        <v>199</v>
      </c>
    </row>
    <row r="164" spans="1:16" x14ac:dyDescent="0.35">
      <c r="A164" s="30">
        <v>9</v>
      </c>
      <c r="B164" s="31" t="str">
        <f>VLOOKUP(A164,T_POLOS[],2)</f>
        <v>9. Polo Portuario del Caribe Limón-Cahuita</v>
      </c>
      <c r="C164" s="33" t="s">
        <v>989</v>
      </c>
      <c r="D164" s="30" t="str">
        <f>VLOOKUP(C164,T_CONDICIONES[],2)</f>
        <v>IS</v>
      </c>
      <c r="E164" s="31" t="str">
        <f>CONCATENATE("INT_",VLOOKUP(A164,T_POLOS[],3),"_",D164)</f>
        <v>INT_PD9_IS</v>
      </c>
      <c r="F164" s="30">
        <f t="shared" si="5"/>
        <v>163</v>
      </c>
      <c r="G164" s="32" t="s">
        <v>1210</v>
      </c>
      <c r="H164" s="76"/>
      <c r="I164" s="76"/>
      <c r="J164" s="83"/>
      <c r="O164" s="72">
        <f t="shared" si="4"/>
        <v>1</v>
      </c>
      <c r="P164" s="72" t="s">
        <v>202</v>
      </c>
    </row>
    <row r="165" spans="1:16" x14ac:dyDescent="0.35">
      <c r="A165" s="30">
        <v>9</v>
      </c>
      <c r="B165" s="31" t="str">
        <f>VLOOKUP(A165,T_POLOS[],2)</f>
        <v>9. Polo Portuario del Caribe Limón-Cahuita</v>
      </c>
      <c r="C165" s="33" t="s">
        <v>1</v>
      </c>
      <c r="D165" s="30" t="str">
        <f>VLOOKUP(C165,T_CONDICIONES[],2)</f>
        <v>IC</v>
      </c>
      <c r="E165" s="31" t="str">
        <f>CONCATENATE("INT_",VLOOKUP(A165,T_POLOS[],3),"_",D165)</f>
        <v>INT_PD9_IC</v>
      </c>
      <c r="F165" s="30">
        <f t="shared" si="5"/>
        <v>164</v>
      </c>
      <c r="G165" s="32" t="s">
        <v>1013</v>
      </c>
      <c r="H165" s="76"/>
      <c r="I165" s="76"/>
      <c r="J165" s="83"/>
      <c r="K165" s="70" t="s">
        <v>7</v>
      </c>
      <c r="L165" s="70">
        <v>3</v>
      </c>
      <c r="M165" s="31" t="s">
        <v>147</v>
      </c>
      <c r="O165" s="72">
        <f t="shared" si="4"/>
        <v>1</v>
      </c>
      <c r="P165" s="72" t="s">
        <v>203</v>
      </c>
    </row>
    <row r="166" spans="1:16" x14ac:dyDescent="0.35">
      <c r="A166" s="30">
        <v>9</v>
      </c>
      <c r="B166" s="31" t="str">
        <f>VLOOKUP(A166,T_POLOS[],2)</f>
        <v>9. Polo Portuario del Caribe Limón-Cahuita</v>
      </c>
      <c r="C166" s="33" t="s">
        <v>1</v>
      </c>
      <c r="D166" s="30" t="str">
        <f>VLOOKUP(C166,T_CONDICIONES[],2)</f>
        <v>IC</v>
      </c>
      <c r="E166" s="31" t="str">
        <f>CONCATENATE("INT_",VLOOKUP(A166,T_POLOS[],3),"_",D166)</f>
        <v>INT_PD9_IC</v>
      </c>
      <c r="F166" s="30">
        <f t="shared" si="5"/>
        <v>165</v>
      </c>
      <c r="G166" s="32" t="s">
        <v>156</v>
      </c>
      <c r="H166" s="76"/>
      <c r="I166" s="83"/>
      <c r="J166" s="76"/>
      <c r="K166" s="70" t="s">
        <v>7</v>
      </c>
      <c r="L166" s="70">
        <v>7</v>
      </c>
      <c r="M166" s="31" t="s">
        <v>150</v>
      </c>
      <c r="O166" s="72">
        <f t="shared" si="4"/>
        <v>1</v>
      </c>
      <c r="P166" s="72" t="s">
        <v>204</v>
      </c>
    </row>
    <row r="167" spans="1:16" x14ac:dyDescent="0.35">
      <c r="A167" s="30">
        <v>9</v>
      </c>
      <c r="B167" s="31" t="str">
        <f>VLOOKUP(A167,T_POLOS[],2)</f>
        <v>9. Polo Portuario del Caribe Limón-Cahuita</v>
      </c>
      <c r="C167" s="33" t="s">
        <v>1</v>
      </c>
      <c r="D167" s="30" t="str">
        <f>VLOOKUP(C167,T_CONDICIONES[],2)</f>
        <v>IC</v>
      </c>
      <c r="E167" s="31" t="str">
        <f>CONCATENATE("INT_",VLOOKUP(A167,T_POLOS[],3),"_",D167)</f>
        <v>INT_PD9_IC</v>
      </c>
      <c r="F167" s="30">
        <f t="shared" si="5"/>
        <v>166</v>
      </c>
      <c r="G167" s="32" t="s">
        <v>1016</v>
      </c>
      <c r="H167" s="76"/>
      <c r="I167" s="83"/>
      <c r="J167" s="76"/>
      <c r="K167" s="70" t="s">
        <v>7</v>
      </c>
      <c r="L167" s="70">
        <v>4</v>
      </c>
      <c r="M167" s="31" t="s">
        <v>147</v>
      </c>
      <c r="O167" s="72">
        <f t="shared" si="4"/>
        <v>1</v>
      </c>
      <c r="P167" s="72" t="s">
        <v>205</v>
      </c>
    </row>
    <row r="168" spans="1:16" x14ac:dyDescent="0.35">
      <c r="A168" s="30">
        <v>9</v>
      </c>
      <c r="B168" s="31" t="str">
        <f>VLOOKUP(A168,T_POLOS[],2)</f>
        <v>9. Polo Portuario del Caribe Limón-Cahuita</v>
      </c>
      <c r="C168" s="33" t="s">
        <v>1</v>
      </c>
      <c r="D168" s="30" t="str">
        <f>VLOOKUP(C168,T_CONDICIONES[],2)</f>
        <v>IC</v>
      </c>
      <c r="E168" s="31" t="str">
        <f>CONCATENATE("INT_",VLOOKUP(A168,T_POLOS[],3),"_",D168)</f>
        <v>INT_PD9_IC</v>
      </c>
      <c r="F168" s="30">
        <f t="shared" si="5"/>
        <v>167</v>
      </c>
      <c r="G168" s="32" t="s">
        <v>1017</v>
      </c>
      <c r="H168" s="76"/>
      <c r="I168" s="76"/>
      <c r="J168" s="83"/>
      <c r="K168" s="70" t="s">
        <v>7</v>
      </c>
      <c r="L168" s="70">
        <v>5</v>
      </c>
      <c r="M168" s="31" t="s">
        <v>150</v>
      </c>
      <c r="O168" s="72">
        <f t="shared" si="4"/>
        <v>1</v>
      </c>
      <c r="P168" s="72" t="s">
        <v>206</v>
      </c>
    </row>
    <row r="169" spans="1:16" x14ac:dyDescent="0.35">
      <c r="A169" s="30">
        <v>9</v>
      </c>
      <c r="B169" s="31" t="str">
        <f>VLOOKUP(A169,T_POLOS[],2)</f>
        <v>9. Polo Portuario del Caribe Limón-Cahuita</v>
      </c>
      <c r="C169" s="33" t="s">
        <v>1</v>
      </c>
      <c r="D169" s="30" t="str">
        <f>VLOOKUP(C169,T_CONDICIONES[],2)</f>
        <v>IC</v>
      </c>
      <c r="E169" s="31" t="str">
        <f>CONCATENATE("INT_",VLOOKUP(A169,T_POLOS[],3),"_",D169)</f>
        <v>INT_PD9_IC</v>
      </c>
      <c r="F169" s="30">
        <f t="shared" si="5"/>
        <v>168</v>
      </c>
      <c r="G169" s="32" t="s">
        <v>158</v>
      </c>
      <c r="H169" s="83"/>
      <c r="I169" s="76"/>
      <c r="J169" s="76"/>
      <c r="K169" s="70" t="s">
        <v>7</v>
      </c>
      <c r="L169" s="70" t="s">
        <v>66</v>
      </c>
      <c r="M169" s="31" t="s">
        <v>147</v>
      </c>
      <c r="O169" s="72">
        <f t="shared" si="4"/>
        <v>1</v>
      </c>
      <c r="P169" s="72" t="s">
        <v>207</v>
      </c>
    </row>
    <row r="170" spans="1:16" x14ac:dyDescent="0.35">
      <c r="A170" s="30">
        <v>9</v>
      </c>
      <c r="B170" s="31" t="str">
        <f>VLOOKUP(A170,T_POLOS[],2)</f>
        <v>9. Polo Portuario del Caribe Limón-Cahuita</v>
      </c>
      <c r="C170" s="33" t="s">
        <v>1</v>
      </c>
      <c r="D170" s="30" t="str">
        <f>VLOOKUP(C170,T_CONDICIONES[],2)</f>
        <v>IC</v>
      </c>
      <c r="E170" s="31" t="str">
        <f>CONCATENATE("INT_",VLOOKUP(A170,T_POLOS[],3),"_",D170)</f>
        <v>INT_PD9_IC</v>
      </c>
      <c r="F170" s="30">
        <f t="shared" si="5"/>
        <v>169</v>
      </c>
      <c r="G170" s="32" t="s">
        <v>1210</v>
      </c>
      <c r="H170" s="76"/>
      <c r="I170" s="76"/>
      <c r="J170" s="83"/>
      <c r="O170" s="72">
        <f t="shared" si="4"/>
        <v>1</v>
      </c>
      <c r="P170" s="72" t="s">
        <v>209</v>
      </c>
    </row>
    <row r="171" spans="1:16" x14ac:dyDescent="0.35">
      <c r="A171" s="30">
        <v>10</v>
      </c>
      <c r="B171" s="31" t="str">
        <f>VLOOKUP(A171,T_POLOS[],2)</f>
        <v>10. Polo Quepos-Parrita-Uvita</v>
      </c>
      <c r="C171" s="33" t="s">
        <v>2</v>
      </c>
      <c r="D171" s="30" t="str">
        <f>VLOOKUP(C171,T_CONDICIONES[],2)</f>
        <v>CHI</v>
      </c>
      <c r="E171" s="31" t="str">
        <f>CONCATENATE("INT_",VLOOKUP(A171,T_POLOS[],3),"_",D171)</f>
        <v>INT_PD10_CHI</v>
      </c>
      <c r="F171" s="30">
        <f t="shared" si="5"/>
        <v>170</v>
      </c>
      <c r="G171" s="32" t="s">
        <v>169</v>
      </c>
      <c r="H171" s="76"/>
      <c r="I171" s="83"/>
      <c r="J171" s="76"/>
      <c r="K171" s="70" t="s">
        <v>9</v>
      </c>
      <c r="L171" s="70">
        <v>11</v>
      </c>
      <c r="M171" s="31" t="s">
        <v>166</v>
      </c>
      <c r="O171" s="72">
        <f t="shared" si="4"/>
        <v>1</v>
      </c>
      <c r="P171" s="72" t="s">
        <v>210</v>
      </c>
    </row>
    <row r="172" spans="1:16" ht="25" x14ac:dyDescent="0.35">
      <c r="A172" s="30">
        <v>10</v>
      </c>
      <c r="B172" s="31" t="str">
        <f>VLOOKUP(A172,T_POLOS[],2)</f>
        <v>10. Polo Quepos-Parrita-Uvita</v>
      </c>
      <c r="C172" s="33" t="s">
        <v>2</v>
      </c>
      <c r="D172" s="30" t="str">
        <f>VLOOKUP(C172,T_CONDICIONES[],2)</f>
        <v>CHI</v>
      </c>
      <c r="E172" s="31" t="str">
        <f>CONCATENATE("INT_",VLOOKUP(A172,T_POLOS[],3),"_",D172)</f>
        <v>INT_PD10_CHI</v>
      </c>
      <c r="F172" s="30">
        <f t="shared" si="5"/>
        <v>171</v>
      </c>
      <c r="G172" s="32" t="s">
        <v>170</v>
      </c>
      <c r="H172" s="76"/>
      <c r="I172" s="76"/>
      <c r="J172" s="83"/>
      <c r="K172" s="70" t="s">
        <v>9</v>
      </c>
      <c r="L172" s="70" t="s">
        <v>105</v>
      </c>
      <c r="M172" s="31" t="s">
        <v>171</v>
      </c>
      <c r="O172" s="72">
        <f t="shared" si="4"/>
        <v>1</v>
      </c>
      <c r="P172" s="72" t="s">
        <v>200</v>
      </c>
    </row>
    <row r="173" spans="1:16" x14ac:dyDescent="0.35">
      <c r="A173" s="30">
        <v>10</v>
      </c>
      <c r="B173" s="31" t="str">
        <f>VLOOKUP(A173,T_POLOS[],2)</f>
        <v>10. Polo Quepos-Parrita-Uvita</v>
      </c>
      <c r="C173" s="33" t="s">
        <v>2</v>
      </c>
      <c r="D173" s="30" t="str">
        <f>VLOOKUP(C173,T_CONDICIONES[],2)</f>
        <v>CHI</v>
      </c>
      <c r="E173" s="31" t="str">
        <f>CONCATENATE("INT_",VLOOKUP(A173,T_POLOS[],3),"_",D173)</f>
        <v>INT_PD10_CHI</v>
      </c>
      <c r="F173" s="30">
        <f t="shared" si="5"/>
        <v>172</v>
      </c>
      <c r="G173" s="32" t="s">
        <v>42</v>
      </c>
      <c r="H173" s="76"/>
      <c r="I173" s="83"/>
      <c r="J173" s="76"/>
      <c r="K173" s="70" t="s">
        <v>7</v>
      </c>
      <c r="L173" s="70">
        <v>19</v>
      </c>
      <c r="M173" s="31" t="s">
        <v>161</v>
      </c>
      <c r="O173" s="72">
        <f t="shared" si="4"/>
        <v>1</v>
      </c>
      <c r="P173" s="72" t="s">
        <v>208</v>
      </c>
    </row>
    <row r="174" spans="1:16" x14ac:dyDescent="0.35">
      <c r="A174" s="30">
        <v>10</v>
      </c>
      <c r="B174" s="31" t="str">
        <f>VLOOKUP(A174,T_POLOS[],2)</f>
        <v>10. Polo Quepos-Parrita-Uvita</v>
      </c>
      <c r="C174" s="33" t="s">
        <v>2</v>
      </c>
      <c r="D174" s="30" t="str">
        <f>VLOOKUP(C174,T_CONDICIONES[],2)</f>
        <v>CHI</v>
      </c>
      <c r="E174" s="31" t="str">
        <f>CONCATENATE("INT_",VLOOKUP(A174,T_POLOS[],3),"_",D174)</f>
        <v>INT_PD10_CHI</v>
      </c>
      <c r="F174" s="30">
        <f t="shared" si="5"/>
        <v>173</v>
      </c>
      <c r="G174" s="32" t="s">
        <v>1210</v>
      </c>
      <c r="H174" s="76"/>
      <c r="I174" s="76"/>
      <c r="J174" s="83"/>
      <c r="O174" s="72">
        <f t="shared" si="4"/>
        <v>1</v>
      </c>
      <c r="P174" s="72" t="s">
        <v>211</v>
      </c>
    </row>
    <row r="175" spans="1:16" x14ac:dyDescent="0.35">
      <c r="A175" s="30">
        <v>10</v>
      </c>
      <c r="B175" s="31" t="str">
        <f>VLOOKUP(A175,T_POLOS[],2)</f>
        <v>10. Polo Quepos-Parrita-Uvita</v>
      </c>
      <c r="C175" s="33" t="s">
        <v>10</v>
      </c>
      <c r="D175" s="30" t="str">
        <f>VLOOKUP(C175,T_CONDICIONES[],2)</f>
        <v>CN</v>
      </c>
      <c r="E175" s="31" t="str">
        <f>CONCATENATE("INT_",VLOOKUP(A175,T_POLOS[],3),"_",D175)</f>
        <v>INT_PD10_CN</v>
      </c>
      <c r="F175" s="30">
        <f t="shared" si="5"/>
        <v>174</v>
      </c>
      <c r="G175" s="32" t="s">
        <v>167</v>
      </c>
      <c r="H175" s="76"/>
      <c r="I175" s="83"/>
      <c r="J175" s="76"/>
      <c r="K175" s="70" t="s">
        <v>7</v>
      </c>
      <c r="L175" s="70" t="s">
        <v>168</v>
      </c>
      <c r="M175" s="31" t="s">
        <v>161</v>
      </c>
      <c r="O175" s="72">
        <f t="shared" si="4"/>
        <v>1</v>
      </c>
      <c r="P175" s="72" t="s">
        <v>212</v>
      </c>
    </row>
    <row r="176" spans="1:16" x14ac:dyDescent="0.35">
      <c r="A176" s="30">
        <v>10</v>
      </c>
      <c r="B176" s="31" t="str">
        <f>VLOOKUP(A176,T_POLOS[],2)</f>
        <v>10. Polo Quepos-Parrita-Uvita</v>
      </c>
      <c r="C176" s="33" t="s">
        <v>10</v>
      </c>
      <c r="D176" s="30" t="str">
        <f>VLOOKUP(C176,T_CONDICIONES[],2)</f>
        <v>CN</v>
      </c>
      <c r="E176" s="31" t="str">
        <f>CONCATENATE("INT_",VLOOKUP(A176,T_POLOS[],3),"_",D176)</f>
        <v>INT_PD10_CN</v>
      </c>
      <c r="F176" s="30">
        <f t="shared" si="5"/>
        <v>175</v>
      </c>
      <c r="G176" s="32" t="s">
        <v>58</v>
      </c>
      <c r="H176" s="76"/>
      <c r="I176" s="76"/>
      <c r="J176" s="83"/>
      <c r="K176" s="70" t="s">
        <v>14</v>
      </c>
      <c r="L176" s="70">
        <v>48</v>
      </c>
      <c r="M176" s="31" t="s">
        <v>161</v>
      </c>
      <c r="O176" s="72">
        <f>IF(G176=P176,"",1)</f>
        <v>1</v>
      </c>
      <c r="P176" s="72" t="s">
        <v>110</v>
      </c>
    </row>
    <row r="177" spans="1:16" x14ac:dyDescent="0.35">
      <c r="A177" s="30">
        <v>10</v>
      </c>
      <c r="B177" s="31" t="str">
        <f>VLOOKUP(A177,T_POLOS[],2)</f>
        <v>10. Polo Quepos-Parrita-Uvita</v>
      </c>
      <c r="C177" s="33" t="s">
        <v>10</v>
      </c>
      <c r="D177" s="30" t="str">
        <f>VLOOKUP(C177,T_CONDICIONES[],2)</f>
        <v>CN</v>
      </c>
      <c r="E177" s="31" t="str">
        <f>CONCATENATE("INT_",VLOOKUP(A177,T_POLOS[],3),"_",D177)</f>
        <v>INT_PD10_CN</v>
      </c>
      <c r="F177" s="30">
        <f t="shared" si="5"/>
        <v>176</v>
      </c>
      <c r="G177" s="32" t="s">
        <v>1210</v>
      </c>
      <c r="H177" s="76"/>
      <c r="I177" s="76"/>
      <c r="J177" s="83"/>
      <c r="O177" s="72">
        <f t="shared" ref="O177:O231" si="6">IF(G177=P177,"",1)</f>
        <v>1</v>
      </c>
      <c r="P177" s="72" t="s">
        <v>1253</v>
      </c>
    </row>
    <row r="178" spans="1:16" x14ac:dyDescent="0.35">
      <c r="A178" s="30">
        <v>10</v>
      </c>
      <c r="B178" s="31" t="str">
        <f>VLOOKUP(A178,T_POLOS[],2)</f>
        <v>10. Polo Quepos-Parrita-Uvita</v>
      </c>
      <c r="C178" s="33" t="s">
        <v>988</v>
      </c>
      <c r="D178" s="30" t="str">
        <f>VLOOKUP(C178,T_CONDICIONES[],2)</f>
        <v>DE</v>
      </c>
      <c r="E178" s="31" t="str">
        <f>CONCATENATE("INT_",VLOOKUP(A178,T_POLOS[],3),"_",D178)</f>
        <v>INT_PD10_DE</v>
      </c>
      <c r="F178" s="30">
        <f t="shared" si="5"/>
        <v>177</v>
      </c>
      <c r="G178" s="32" t="s">
        <v>160</v>
      </c>
      <c r="H178" s="76"/>
      <c r="I178" s="76"/>
      <c r="J178" s="83"/>
      <c r="K178" s="70" t="s">
        <v>14</v>
      </c>
      <c r="L178" s="70">
        <v>36</v>
      </c>
      <c r="M178" s="31" t="s">
        <v>161</v>
      </c>
      <c r="O178" s="72">
        <f t="shared" si="6"/>
        <v>1</v>
      </c>
      <c r="P178" s="72" t="s">
        <v>1253</v>
      </c>
    </row>
    <row r="179" spans="1:16" x14ac:dyDescent="0.35">
      <c r="A179" s="30">
        <v>10</v>
      </c>
      <c r="B179" s="31" t="str">
        <f>VLOOKUP(A179,T_POLOS[],2)</f>
        <v>10. Polo Quepos-Parrita-Uvita</v>
      </c>
      <c r="C179" s="33" t="s">
        <v>988</v>
      </c>
      <c r="D179" s="30" t="str">
        <f>VLOOKUP(C179,T_CONDICIONES[],2)</f>
        <v>DE</v>
      </c>
      <c r="E179" s="31" t="str">
        <f>CONCATENATE("INT_",VLOOKUP(A179,T_POLOS[],3),"_",D179)</f>
        <v>INT_PD10_DE</v>
      </c>
      <c r="F179" s="30">
        <f t="shared" si="5"/>
        <v>178</v>
      </c>
      <c r="G179" s="32" t="s">
        <v>29</v>
      </c>
      <c r="H179" s="76"/>
      <c r="I179" s="76"/>
      <c r="J179" s="83"/>
      <c r="K179" s="70" t="s">
        <v>14</v>
      </c>
      <c r="L179" s="70">
        <v>37</v>
      </c>
      <c r="M179" s="31" t="s">
        <v>161</v>
      </c>
      <c r="O179" s="72">
        <f t="shared" si="6"/>
        <v>1</v>
      </c>
      <c r="P179" s="72" t="s">
        <v>1253</v>
      </c>
    </row>
    <row r="180" spans="1:16" x14ac:dyDescent="0.35">
      <c r="A180" s="30">
        <v>10</v>
      </c>
      <c r="B180" s="31" t="str">
        <f>VLOOKUP(A180,T_POLOS[],2)</f>
        <v>10. Polo Quepos-Parrita-Uvita</v>
      </c>
      <c r="C180" s="33" t="s">
        <v>988</v>
      </c>
      <c r="D180" s="30" t="str">
        <f>VLOOKUP(C180,T_CONDICIONES[],2)</f>
        <v>DE</v>
      </c>
      <c r="E180" s="31" t="str">
        <f>CONCATENATE("INT_",VLOOKUP(A180,T_POLOS[],3),"_",D180)</f>
        <v>INT_PD10_DE</v>
      </c>
      <c r="F180" s="30">
        <f t="shared" si="5"/>
        <v>179</v>
      </c>
      <c r="G180" s="32" t="s">
        <v>162</v>
      </c>
      <c r="H180" s="76"/>
      <c r="I180" s="83"/>
      <c r="J180" s="83"/>
      <c r="K180" s="70" t="s">
        <v>7</v>
      </c>
      <c r="L180" s="70">
        <v>32</v>
      </c>
      <c r="M180" s="31" t="s">
        <v>161</v>
      </c>
      <c r="O180" s="72">
        <f t="shared" si="6"/>
        <v>1</v>
      </c>
      <c r="P180" s="72" t="s">
        <v>1253</v>
      </c>
    </row>
    <row r="181" spans="1:16" x14ac:dyDescent="0.35">
      <c r="A181" s="30">
        <v>10</v>
      </c>
      <c r="B181" s="31" t="str">
        <f>VLOOKUP(A181,T_POLOS[],2)</f>
        <v>10. Polo Quepos-Parrita-Uvita</v>
      </c>
      <c r="C181" s="33" t="s">
        <v>988</v>
      </c>
      <c r="D181" s="30" t="str">
        <f>VLOOKUP(C181,T_CONDICIONES[],2)</f>
        <v>DE</v>
      </c>
      <c r="E181" s="31" t="str">
        <f>CONCATENATE("INT_",VLOOKUP(A181,T_POLOS[],3),"_",D181)</f>
        <v>INT_PD10_DE</v>
      </c>
      <c r="F181" s="30">
        <f t="shared" si="5"/>
        <v>180</v>
      </c>
      <c r="G181" s="32" t="s">
        <v>1210</v>
      </c>
      <c r="H181" s="76"/>
      <c r="I181" s="76"/>
      <c r="J181" s="83"/>
      <c r="O181" s="72">
        <f t="shared" si="6"/>
        <v>1</v>
      </c>
      <c r="P181" s="72" t="s">
        <v>1253</v>
      </c>
    </row>
    <row r="182" spans="1:16" x14ac:dyDescent="0.35">
      <c r="A182" s="30">
        <v>10</v>
      </c>
      <c r="B182" s="31" t="str">
        <f>VLOOKUP(A182,T_POLOS[],2)</f>
        <v>10. Polo Quepos-Parrita-Uvita</v>
      </c>
      <c r="C182" s="33" t="s">
        <v>989</v>
      </c>
      <c r="D182" s="30" t="str">
        <f>VLOOKUP(C182,T_CONDICIONES[],2)</f>
        <v>IS</v>
      </c>
      <c r="E182" s="31" t="str">
        <f>CONCATENATE("INT_",VLOOKUP(A182,T_POLOS[],3),"_",D182)</f>
        <v>INT_PD10_IS</v>
      </c>
      <c r="F182" s="30">
        <f t="shared" si="5"/>
        <v>181</v>
      </c>
      <c r="G182" s="32" t="s">
        <v>163</v>
      </c>
      <c r="H182" s="83"/>
      <c r="I182" s="83"/>
      <c r="J182" s="76"/>
      <c r="K182" s="70" t="s">
        <v>9</v>
      </c>
      <c r="L182" s="70" t="s">
        <v>35</v>
      </c>
      <c r="M182" s="31" t="s">
        <v>164</v>
      </c>
      <c r="O182" s="72">
        <f t="shared" si="6"/>
        <v>1</v>
      </c>
      <c r="P182" s="72" t="s">
        <v>1253</v>
      </c>
    </row>
    <row r="183" spans="1:16" ht="25" x14ac:dyDescent="0.35">
      <c r="A183" s="30">
        <v>10</v>
      </c>
      <c r="B183" s="31" t="str">
        <f>VLOOKUP(A183,T_POLOS[],2)</f>
        <v>10. Polo Quepos-Parrita-Uvita</v>
      </c>
      <c r="C183" s="33" t="s">
        <v>989</v>
      </c>
      <c r="D183" s="30" t="str">
        <f>VLOOKUP(C183,T_CONDICIONES[],2)</f>
        <v>IS</v>
      </c>
      <c r="E183" s="31" t="str">
        <f>CONCATENATE("INT_",VLOOKUP(A183,T_POLOS[],3),"_",D183)</f>
        <v>INT_PD10_IS</v>
      </c>
      <c r="F183" s="30">
        <f t="shared" si="5"/>
        <v>182</v>
      </c>
      <c r="G183" s="32" t="s">
        <v>165</v>
      </c>
      <c r="H183" s="76"/>
      <c r="I183" s="83"/>
      <c r="J183" s="76"/>
      <c r="K183" s="70" t="s">
        <v>7</v>
      </c>
      <c r="L183" s="70">
        <v>26</v>
      </c>
      <c r="M183" s="31" t="s">
        <v>166</v>
      </c>
      <c r="O183" s="72">
        <f t="shared" si="6"/>
        <v>1</v>
      </c>
      <c r="P183" s="72" t="s">
        <v>1253</v>
      </c>
    </row>
    <row r="184" spans="1:16" x14ac:dyDescent="0.35">
      <c r="A184" s="30">
        <v>10</v>
      </c>
      <c r="B184" s="31" t="str">
        <f>VLOOKUP(A184,T_POLOS[],2)</f>
        <v>10. Polo Quepos-Parrita-Uvita</v>
      </c>
      <c r="C184" s="33" t="s">
        <v>989</v>
      </c>
      <c r="D184" s="30" t="str">
        <f>VLOOKUP(C184,T_CONDICIONES[],2)</f>
        <v>IS</v>
      </c>
      <c r="E184" s="31" t="str">
        <f>CONCATENATE("INT_",VLOOKUP(A184,T_POLOS[],3),"_",D184)</f>
        <v>INT_PD10_IS</v>
      </c>
      <c r="F184" s="30">
        <f t="shared" si="5"/>
        <v>183</v>
      </c>
      <c r="G184" s="32" t="s">
        <v>1210</v>
      </c>
      <c r="H184" s="76"/>
      <c r="I184" s="76"/>
      <c r="J184" s="83"/>
      <c r="O184" s="72">
        <f t="shared" si="6"/>
        <v>1</v>
      </c>
      <c r="P184" s="72" t="s">
        <v>1253</v>
      </c>
    </row>
    <row r="185" spans="1:16" x14ac:dyDescent="0.35">
      <c r="A185" s="30">
        <v>10</v>
      </c>
      <c r="B185" s="31" t="str">
        <f>VLOOKUP(A185,T_POLOS[],2)</f>
        <v>10. Polo Quepos-Parrita-Uvita</v>
      </c>
      <c r="C185" s="33" t="s">
        <v>1</v>
      </c>
      <c r="D185" s="30" t="str">
        <f>VLOOKUP(C185,T_CONDICIONES[],2)</f>
        <v>IC</v>
      </c>
      <c r="E185" s="31" t="str">
        <f>CONCATENATE("INT_",VLOOKUP(A185,T_POLOS[],3),"_",D185)</f>
        <v>INT_PD10_IC</v>
      </c>
      <c r="F185" s="30">
        <f t="shared" si="5"/>
        <v>184</v>
      </c>
      <c r="G185" s="32" t="s">
        <v>172</v>
      </c>
      <c r="H185" s="76"/>
      <c r="I185" s="76"/>
      <c r="J185" s="83"/>
      <c r="K185" s="70" t="s">
        <v>7</v>
      </c>
      <c r="L185" s="70">
        <v>5</v>
      </c>
      <c r="M185" s="31" t="s">
        <v>164</v>
      </c>
      <c r="O185" s="72">
        <f t="shared" si="6"/>
        <v>1</v>
      </c>
      <c r="P185" s="72" t="s">
        <v>1253</v>
      </c>
    </row>
    <row r="186" spans="1:16" x14ac:dyDescent="0.35">
      <c r="A186" s="30">
        <v>10</v>
      </c>
      <c r="B186" s="31" t="str">
        <f>VLOOKUP(A186,T_POLOS[],2)</f>
        <v>10. Polo Quepos-Parrita-Uvita</v>
      </c>
      <c r="C186" s="33" t="s">
        <v>1</v>
      </c>
      <c r="D186" s="30" t="str">
        <f>VLOOKUP(C186,T_CONDICIONES[],2)</f>
        <v>IC</v>
      </c>
      <c r="E186" s="31" t="str">
        <f>CONCATENATE("INT_",VLOOKUP(A186,T_POLOS[],3),"_",D186)</f>
        <v>INT_PD10_IC</v>
      </c>
      <c r="F186" s="30">
        <f t="shared" si="5"/>
        <v>185</v>
      </c>
      <c r="G186" s="32" t="s">
        <v>1022</v>
      </c>
      <c r="H186" s="83"/>
      <c r="I186" s="76"/>
      <c r="J186" s="76"/>
      <c r="K186" s="70" t="s">
        <v>7</v>
      </c>
      <c r="L186" s="70" t="s">
        <v>66</v>
      </c>
      <c r="M186" s="31" t="s">
        <v>171</v>
      </c>
      <c r="O186" s="72">
        <f t="shared" si="6"/>
        <v>1</v>
      </c>
      <c r="P186" s="72" t="s">
        <v>1253</v>
      </c>
    </row>
    <row r="187" spans="1:16" x14ac:dyDescent="0.35">
      <c r="A187" s="30">
        <v>10</v>
      </c>
      <c r="B187" s="31" t="str">
        <f>VLOOKUP(A187,T_POLOS[],2)</f>
        <v>10. Polo Quepos-Parrita-Uvita</v>
      </c>
      <c r="C187" s="33" t="s">
        <v>1</v>
      </c>
      <c r="D187" s="30" t="str">
        <f>VLOOKUP(C187,T_CONDICIONES[],2)</f>
        <v>IC</v>
      </c>
      <c r="E187" s="31" t="str">
        <f>CONCATENATE("INT_",VLOOKUP(A187,T_POLOS[],3),"_",D187)</f>
        <v>INT_PD10_IC</v>
      </c>
      <c r="F187" s="30">
        <f t="shared" si="5"/>
        <v>186</v>
      </c>
      <c r="G187" s="32" t="s">
        <v>1018</v>
      </c>
      <c r="H187" s="77"/>
      <c r="I187" s="77"/>
      <c r="J187" s="84"/>
      <c r="K187" s="70" t="s">
        <v>7</v>
      </c>
      <c r="L187" s="70">
        <v>3</v>
      </c>
      <c r="M187" s="31" t="s">
        <v>166</v>
      </c>
      <c r="O187" s="72">
        <f t="shared" si="6"/>
        <v>1</v>
      </c>
      <c r="P187" s="72" t="s">
        <v>1253</v>
      </c>
    </row>
    <row r="188" spans="1:16" x14ac:dyDescent="0.35">
      <c r="A188" s="30">
        <v>10</v>
      </c>
      <c r="B188" s="31" t="str">
        <f>VLOOKUP(A188,T_POLOS[],2)</f>
        <v>10. Polo Quepos-Parrita-Uvita</v>
      </c>
      <c r="C188" s="33" t="s">
        <v>1</v>
      </c>
      <c r="D188" s="30" t="str">
        <f>VLOOKUP(C188,T_CONDICIONES[],2)</f>
        <v>IC</v>
      </c>
      <c r="E188" s="31" t="str">
        <f>CONCATENATE("INT_",VLOOKUP(A188,T_POLOS[],3),"_",D188)</f>
        <v>INT_PD10_IC</v>
      </c>
      <c r="F188" s="30">
        <f t="shared" si="5"/>
        <v>187</v>
      </c>
      <c r="G188" s="32" t="s">
        <v>1210</v>
      </c>
      <c r="H188" s="76"/>
      <c r="I188" s="76"/>
      <c r="J188" s="83"/>
      <c r="O188" s="72">
        <f t="shared" si="6"/>
        <v>1</v>
      </c>
      <c r="P188" s="72" t="s">
        <v>1253</v>
      </c>
    </row>
    <row r="189" spans="1:16" x14ac:dyDescent="0.35">
      <c r="A189" s="30">
        <v>11</v>
      </c>
      <c r="B189" s="31" t="str">
        <f>VLOOKUP(A189,T_POLOS[],2)</f>
        <v>11. Polo San Isidro-Buenos Aires</v>
      </c>
      <c r="C189" s="33" t="s">
        <v>2</v>
      </c>
      <c r="D189" s="30" t="str">
        <f>VLOOKUP(C189,T_CONDICIONES[],2)</f>
        <v>CHI</v>
      </c>
      <c r="E189" s="31" t="str">
        <f>CONCATENATE("INT_",VLOOKUP(A189,T_POLOS[],3),"_",D189)</f>
        <v>INT_PD11_CHI</v>
      </c>
      <c r="F189" s="30">
        <f t="shared" si="5"/>
        <v>188</v>
      </c>
      <c r="G189" s="32" t="s">
        <v>189</v>
      </c>
      <c r="H189" s="76"/>
      <c r="I189" s="83"/>
      <c r="J189" s="76"/>
      <c r="K189" s="70" t="s">
        <v>9</v>
      </c>
      <c r="L189" s="70">
        <v>11</v>
      </c>
      <c r="M189" s="31" t="s">
        <v>171</v>
      </c>
      <c r="O189" s="72">
        <f t="shared" si="6"/>
        <v>1</v>
      </c>
      <c r="P189" s="72" t="s">
        <v>1253</v>
      </c>
    </row>
    <row r="190" spans="1:16" x14ac:dyDescent="0.35">
      <c r="A190" s="30">
        <v>11</v>
      </c>
      <c r="B190" s="31" t="str">
        <f>VLOOKUP(A190,T_POLOS[],2)</f>
        <v>11. Polo San Isidro-Buenos Aires</v>
      </c>
      <c r="C190" s="33" t="s">
        <v>2</v>
      </c>
      <c r="D190" s="30" t="str">
        <f>VLOOKUP(C190,T_CONDICIONES[],2)</f>
        <v>CHI</v>
      </c>
      <c r="E190" s="31" t="str">
        <f>CONCATENATE("INT_",VLOOKUP(A190,T_POLOS[],3),"_",D190)</f>
        <v>INT_PD11_CHI</v>
      </c>
      <c r="F190" s="30">
        <f t="shared" si="5"/>
        <v>189</v>
      </c>
      <c r="G190" s="32" t="s">
        <v>190</v>
      </c>
      <c r="H190" s="76"/>
      <c r="I190" s="76"/>
      <c r="J190" s="83"/>
      <c r="K190" s="70" t="s">
        <v>9</v>
      </c>
      <c r="L190" s="70" t="s">
        <v>124</v>
      </c>
      <c r="M190" s="31" t="s">
        <v>176</v>
      </c>
      <c r="O190" s="72">
        <f t="shared" si="6"/>
        <v>1</v>
      </c>
      <c r="P190" s="72" t="s">
        <v>1253</v>
      </c>
    </row>
    <row r="191" spans="1:16" x14ac:dyDescent="0.35">
      <c r="A191" s="30">
        <v>11</v>
      </c>
      <c r="B191" s="31" t="str">
        <f>VLOOKUP(A191,T_POLOS[],2)</f>
        <v>11. Polo San Isidro-Buenos Aires</v>
      </c>
      <c r="C191" s="33" t="s">
        <v>2</v>
      </c>
      <c r="D191" s="30" t="str">
        <f>VLOOKUP(C191,T_CONDICIONES[],2)</f>
        <v>CHI</v>
      </c>
      <c r="E191" s="31" t="str">
        <f>CONCATENATE("INT_",VLOOKUP(A191,T_POLOS[],3),"_",D191)</f>
        <v>INT_PD11_CHI</v>
      </c>
      <c r="F191" s="30">
        <f t="shared" si="5"/>
        <v>190</v>
      </c>
      <c r="G191" s="32" t="s">
        <v>191</v>
      </c>
      <c r="H191" s="76"/>
      <c r="I191" s="83"/>
      <c r="J191" s="76"/>
      <c r="K191" s="70" t="s">
        <v>7</v>
      </c>
      <c r="L191" s="70">
        <v>19</v>
      </c>
      <c r="M191" s="31" t="s">
        <v>176</v>
      </c>
      <c r="O191" s="72">
        <f t="shared" si="6"/>
        <v>1</v>
      </c>
      <c r="P191" s="72" t="s">
        <v>1253</v>
      </c>
    </row>
    <row r="192" spans="1:16" x14ac:dyDescent="0.35">
      <c r="A192" s="30">
        <v>11</v>
      </c>
      <c r="B192" s="31" t="str">
        <f>VLOOKUP(A192,T_POLOS[],2)</f>
        <v>11. Polo San Isidro-Buenos Aires</v>
      </c>
      <c r="C192" s="33" t="s">
        <v>2</v>
      </c>
      <c r="D192" s="30" t="str">
        <f>VLOOKUP(C192,T_CONDICIONES[],2)</f>
        <v>CHI</v>
      </c>
      <c r="E192" s="31" t="str">
        <f>CONCATENATE("INT_",VLOOKUP(A192,T_POLOS[],3),"_",D192)</f>
        <v>INT_PD11_CHI</v>
      </c>
      <c r="F192" s="30">
        <f t="shared" si="5"/>
        <v>191</v>
      </c>
      <c r="G192" s="32" t="s">
        <v>1210</v>
      </c>
      <c r="H192" s="76"/>
      <c r="I192" s="76"/>
      <c r="J192" s="83"/>
      <c r="O192" s="72">
        <f t="shared" si="6"/>
        <v>1</v>
      </c>
      <c r="P192" s="72" t="s">
        <v>1253</v>
      </c>
    </row>
    <row r="193" spans="1:16" x14ac:dyDescent="0.35">
      <c r="A193" s="30">
        <v>11</v>
      </c>
      <c r="B193" s="31" t="str">
        <f>VLOOKUP(A193,T_POLOS[],2)</f>
        <v>11. Polo San Isidro-Buenos Aires</v>
      </c>
      <c r="C193" s="33" t="s">
        <v>10</v>
      </c>
      <c r="D193" s="30" t="str">
        <f>VLOOKUP(C193,T_CONDICIONES[],2)</f>
        <v>CN</v>
      </c>
      <c r="E193" s="31" t="str">
        <f>CONCATENATE("INT_",VLOOKUP(A193,T_POLOS[],3),"_",D193)</f>
        <v>INT_PD11_CN</v>
      </c>
      <c r="F193" s="30">
        <f t="shared" si="5"/>
        <v>192</v>
      </c>
      <c r="G193" s="32" t="s">
        <v>186</v>
      </c>
      <c r="H193" s="76"/>
      <c r="I193" s="83"/>
      <c r="J193" s="76"/>
      <c r="K193" s="70" t="s">
        <v>56</v>
      </c>
      <c r="L193" s="70">
        <v>42</v>
      </c>
      <c r="M193" s="31" t="s">
        <v>176</v>
      </c>
      <c r="O193" s="72">
        <f t="shared" si="6"/>
        <v>1</v>
      </c>
      <c r="P193" s="72" t="s">
        <v>1253</v>
      </c>
    </row>
    <row r="194" spans="1:16" x14ac:dyDescent="0.35">
      <c r="A194" s="30">
        <v>11</v>
      </c>
      <c r="B194" s="31" t="str">
        <f>VLOOKUP(A194,T_POLOS[],2)</f>
        <v>11. Polo San Isidro-Buenos Aires</v>
      </c>
      <c r="C194" s="33" t="s">
        <v>10</v>
      </c>
      <c r="D194" s="30" t="str">
        <f>VLOOKUP(C194,T_CONDICIONES[],2)</f>
        <v>CN</v>
      </c>
      <c r="E194" s="31" t="str">
        <f>CONCATENATE("INT_",VLOOKUP(A194,T_POLOS[],3),"_",D194)</f>
        <v>INT_PD11_CN</v>
      </c>
      <c r="F194" s="30">
        <f t="shared" si="5"/>
        <v>193</v>
      </c>
      <c r="G194" s="32" t="s">
        <v>187</v>
      </c>
      <c r="H194" s="76"/>
      <c r="I194" s="83"/>
      <c r="J194" s="83"/>
      <c r="K194" s="70" t="s">
        <v>14</v>
      </c>
      <c r="L194" s="70" t="s">
        <v>188</v>
      </c>
      <c r="M194" s="31" t="s">
        <v>176</v>
      </c>
      <c r="O194" s="72">
        <f t="shared" si="6"/>
        <v>1</v>
      </c>
      <c r="P194" s="72" t="s">
        <v>1253</v>
      </c>
    </row>
    <row r="195" spans="1:16" x14ac:dyDescent="0.35">
      <c r="A195" s="30">
        <v>11</v>
      </c>
      <c r="B195" s="31" t="str">
        <f>VLOOKUP(A195,T_POLOS[],2)</f>
        <v>11. Polo San Isidro-Buenos Aires</v>
      </c>
      <c r="C195" s="33" t="s">
        <v>10</v>
      </c>
      <c r="D195" s="30" t="str">
        <f>VLOOKUP(C195,T_CONDICIONES[],2)</f>
        <v>CN</v>
      </c>
      <c r="E195" s="31" t="str">
        <f>CONCATENATE("INT_",VLOOKUP(A195,T_POLOS[],3),"_",D195)</f>
        <v>INT_PD11_CN</v>
      </c>
      <c r="F195" s="30">
        <f t="shared" si="5"/>
        <v>194</v>
      </c>
      <c r="G195" s="32" t="s">
        <v>1210</v>
      </c>
      <c r="H195" s="76"/>
      <c r="I195" s="76"/>
      <c r="J195" s="83"/>
      <c r="O195" s="72">
        <f t="shared" si="6"/>
        <v>1</v>
      </c>
      <c r="P195" s="72" t="s">
        <v>1253</v>
      </c>
    </row>
    <row r="196" spans="1:16" x14ac:dyDescent="0.35">
      <c r="A196" s="30">
        <v>11</v>
      </c>
      <c r="B196" s="31" t="str">
        <f>VLOOKUP(A196,T_POLOS[],2)</f>
        <v>11. Polo San Isidro-Buenos Aires</v>
      </c>
      <c r="C196" s="33" t="s">
        <v>988</v>
      </c>
      <c r="D196" s="30" t="str">
        <f>VLOOKUP(C196,T_CONDICIONES[],2)</f>
        <v>DE</v>
      </c>
      <c r="E196" s="31" t="str">
        <f>CONCATENATE("INT_",VLOOKUP(A196,T_POLOS[],3),"_",D196)</f>
        <v>INT_PD11_DE</v>
      </c>
      <c r="F196" s="30">
        <f t="shared" ref="F196:F231" si="7">F195+1</f>
        <v>195</v>
      </c>
      <c r="G196" s="32" t="s">
        <v>174</v>
      </c>
      <c r="H196" s="76"/>
      <c r="I196" s="83"/>
      <c r="J196" s="83"/>
      <c r="K196" s="70" t="s">
        <v>14</v>
      </c>
      <c r="L196" s="70" t="s">
        <v>175</v>
      </c>
      <c r="M196" s="31" t="s">
        <v>176</v>
      </c>
      <c r="O196" s="72">
        <f t="shared" si="6"/>
        <v>1</v>
      </c>
      <c r="P196" s="72" t="s">
        <v>1253</v>
      </c>
    </row>
    <row r="197" spans="1:16" x14ac:dyDescent="0.35">
      <c r="A197" s="30">
        <v>11</v>
      </c>
      <c r="B197" s="31" t="str">
        <f>VLOOKUP(A197,T_POLOS[],2)</f>
        <v>11. Polo San Isidro-Buenos Aires</v>
      </c>
      <c r="C197" s="33" t="s">
        <v>988</v>
      </c>
      <c r="D197" s="30" t="str">
        <f>VLOOKUP(C197,T_CONDICIONES[],2)</f>
        <v>DE</v>
      </c>
      <c r="E197" s="31" t="str">
        <f>CONCATENATE("INT_",VLOOKUP(A197,T_POLOS[],3),"_",D197)</f>
        <v>INT_PD11_DE</v>
      </c>
      <c r="F197" s="30">
        <f t="shared" si="7"/>
        <v>196</v>
      </c>
      <c r="G197" s="32" t="s">
        <v>177</v>
      </c>
      <c r="H197" s="76"/>
      <c r="I197" s="83"/>
      <c r="J197" s="76"/>
      <c r="K197" s="70" t="s">
        <v>14</v>
      </c>
      <c r="L197" s="70" t="s">
        <v>178</v>
      </c>
      <c r="M197" s="31" t="s">
        <v>171</v>
      </c>
      <c r="O197" s="72">
        <f t="shared" si="6"/>
        <v>1</v>
      </c>
      <c r="P197" s="72" t="s">
        <v>1253</v>
      </c>
    </row>
    <row r="198" spans="1:16" x14ac:dyDescent="0.35">
      <c r="A198" s="30">
        <v>11</v>
      </c>
      <c r="B198" s="31" t="str">
        <f>VLOOKUP(A198,T_POLOS[],2)</f>
        <v>11. Polo San Isidro-Buenos Aires</v>
      </c>
      <c r="C198" s="33" t="s">
        <v>988</v>
      </c>
      <c r="D198" s="30" t="str">
        <f>VLOOKUP(C198,T_CONDICIONES[],2)</f>
        <v>DE</v>
      </c>
      <c r="E198" s="31" t="str">
        <f>CONCATENATE("INT_",VLOOKUP(A198,T_POLOS[],3),"_",D198)</f>
        <v>INT_PD11_DE</v>
      </c>
      <c r="F198" s="30">
        <f t="shared" si="7"/>
        <v>197</v>
      </c>
      <c r="G198" s="32" t="s">
        <v>179</v>
      </c>
      <c r="H198" s="76"/>
      <c r="I198" s="76"/>
      <c r="J198" s="83"/>
      <c r="K198" s="70" t="s">
        <v>14</v>
      </c>
      <c r="L198" s="70" t="s">
        <v>49</v>
      </c>
      <c r="M198" s="31" t="s">
        <v>171</v>
      </c>
      <c r="O198" s="72">
        <f t="shared" si="6"/>
        <v>1</v>
      </c>
      <c r="P198" s="72" t="s">
        <v>1253</v>
      </c>
    </row>
    <row r="199" spans="1:16" x14ac:dyDescent="0.35">
      <c r="A199" s="30">
        <v>11</v>
      </c>
      <c r="B199" s="31" t="str">
        <f>VLOOKUP(A199,T_POLOS[],2)</f>
        <v>11. Polo San Isidro-Buenos Aires</v>
      </c>
      <c r="C199" s="33" t="s">
        <v>988</v>
      </c>
      <c r="D199" s="30" t="str">
        <f>VLOOKUP(C199,T_CONDICIONES[],2)</f>
        <v>DE</v>
      </c>
      <c r="E199" s="31" t="str">
        <f>CONCATENATE("INT_",VLOOKUP(A199,T_POLOS[],3),"_",D199)</f>
        <v>INT_PD11_DE</v>
      </c>
      <c r="F199" s="30">
        <f t="shared" si="7"/>
        <v>198</v>
      </c>
      <c r="G199" s="32" t="s">
        <v>1210</v>
      </c>
      <c r="H199" s="76"/>
      <c r="I199" s="76"/>
      <c r="J199" s="83"/>
      <c r="O199" s="72">
        <f t="shared" si="6"/>
        <v>1</v>
      </c>
      <c r="P199" s="72" t="s">
        <v>1253</v>
      </c>
    </row>
    <row r="200" spans="1:16" x14ac:dyDescent="0.35">
      <c r="A200" s="30">
        <v>11</v>
      </c>
      <c r="B200" s="31" t="str">
        <f>VLOOKUP(A200,T_POLOS[],2)</f>
        <v>11. Polo San Isidro-Buenos Aires</v>
      </c>
      <c r="C200" s="33" t="s">
        <v>989</v>
      </c>
      <c r="D200" s="30" t="str">
        <f>VLOOKUP(C200,T_CONDICIONES[],2)</f>
        <v>IS</v>
      </c>
      <c r="E200" s="31" t="str">
        <f>CONCATENATE("INT_",VLOOKUP(A200,T_POLOS[],3),"_",D200)</f>
        <v>INT_PD11_IS</v>
      </c>
      <c r="F200" s="30">
        <f t="shared" si="7"/>
        <v>199</v>
      </c>
      <c r="G200" s="32" t="s">
        <v>180</v>
      </c>
      <c r="H200" s="83"/>
      <c r="I200" s="83"/>
      <c r="J200" s="76"/>
      <c r="K200" s="70" t="s">
        <v>14</v>
      </c>
      <c r="L200" s="70" t="s">
        <v>181</v>
      </c>
      <c r="M200" s="31" t="s">
        <v>171</v>
      </c>
      <c r="O200" s="72">
        <f t="shared" si="6"/>
        <v>1</v>
      </c>
      <c r="P200" s="72" t="s">
        <v>1253</v>
      </c>
    </row>
    <row r="201" spans="1:16" x14ac:dyDescent="0.35">
      <c r="A201" s="30">
        <v>11</v>
      </c>
      <c r="B201" s="31" t="str">
        <f>VLOOKUP(A201,T_POLOS[],2)</f>
        <v>11. Polo San Isidro-Buenos Aires</v>
      </c>
      <c r="C201" s="33" t="s">
        <v>989</v>
      </c>
      <c r="D201" s="30" t="str">
        <f>VLOOKUP(C201,T_CONDICIONES[],2)</f>
        <v>IS</v>
      </c>
      <c r="E201" s="31" t="str">
        <f>CONCATENATE("INT_",VLOOKUP(A201,T_POLOS[],3),"_",D201)</f>
        <v>INT_PD11_IS</v>
      </c>
      <c r="F201" s="30">
        <f t="shared" si="7"/>
        <v>200</v>
      </c>
      <c r="G201" s="32" t="s">
        <v>182</v>
      </c>
      <c r="H201" s="76"/>
      <c r="I201" s="83"/>
      <c r="J201" s="76"/>
      <c r="K201" s="70" t="s">
        <v>9</v>
      </c>
      <c r="L201" s="70">
        <v>28</v>
      </c>
      <c r="M201" s="31" t="s">
        <v>176</v>
      </c>
      <c r="O201" s="72">
        <f t="shared" si="6"/>
        <v>1</v>
      </c>
      <c r="P201" s="72" t="s">
        <v>1253</v>
      </c>
    </row>
    <row r="202" spans="1:16" x14ac:dyDescent="0.35">
      <c r="A202" s="30">
        <v>11</v>
      </c>
      <c r="B202" s="31" t="str">
        <f>VLOOKUP(A202,T_POLOS[],2)</f>
        <v>11. Polo San Isidro-Buenos Aires</v>
      </c>
      <c r="C202" s="33" t="s">
        <v>989</v>
      </c>
      <c r="D202" s="30" t="str">
        <f>VLOOKUP(C202,T_CONDICIONES[],2)</f>
        <v>IS</v>
      </c>
      <c r="E202" s="31" t="str">
        <f>CONCATENATE("INT_",VLOOKUP(A202,T_POLOS[],3),"_",D202)</f>
        <v>INT_PD11_IS</v>
      </c>
      <c r="F202" s="30">
        <f t="shared" si="7"/>
        <v>201</v>
      </c>
      <c r="G202" s="32" t="s">
        <v>183</v>
      </c>
      <c r="H202" s="83"/>
      <c r="I202" s="83"/>
      <c r="J202" s="76"/>
      <c r="K202" s="70" t="s">
        <v>9</v>
      </c>
      <c r="L202" s="70" t="s">
        <v>184</v>
      </c>
      <c r="M202" s="31" t="s">
        <v>171</v>
      </c>
      <c r="O202" s="72">
        <f t="shared" si="6"/>
        <v>1</v>
      </c>
      <c r="P202" s="72" t="s">
        <v>1253</v>
      </c>
    </row>
    <row r="203" spans="1:16" x14ac:dyDescent="0.35">
      <c r="A203" s="30">
        <v>11</v>
      </c>
      <c r="B203" s="31" t="str">
        <f>VLOOKUP(A203,T_POLOS[],2)</f>
        <v>11. Polo San Isidro-Buenos Aires</v>
      </c>
      <c r="C203" s="33" t="s">
        <v>989</v>
      </c>
      <c r="D203" s="30" t="str">
        <f>VLOOKUP(C203,T_CONDICIONES[],2)</f>
        <v>IS</v>
      </c>
      <c r="E203" s="31" t="str">
        <f>CONCATENATE("INT_",VLOOKUP(A203,T_POLOS[],3),"_",D203)</f>
        <v>INT_PD11_IS</v>
      </c>
      <c r="F203" s="30">
        <f t="shared" si="7"/>
        <v>202</v>
      </c>
      <c r="G203" s="32" t="s">
        <v>185</v>
      </c>
      <c r="H203" s="76"/>
      <c r="I203" s="83"/>
      <c r="J203" s="76"/>
      <c r="K203" s="70" t="s">
        <v>7</v>
      </c>
      <c r="L203" s="70">
        <v>26</v>
      </c>
      <c r="M203" s="31" t="s">
        <v>171</v>
      </c>
      <c r="O203" s="72">
        <f t="shared" si="6"/>
        <v>1</v>
      </c>
      <c r="P203" s="72" t="s">
        <v>1253</v>
      </c>
    </row>
    <row r="204" spans="1:16" x14ac:dyDescent="0.35">
      <c r="A204" s="30">
        <v>11</v>
      </c>
      <c r="B204" s="31" t="str">
        <f>VLOOKUP(A204,T_POLOS[],2)</f>
        <v>11. Polo San Isidro-Buenos Aires</v>
      </c>
      <c r="C204" s="33" t="s">
        <v>989</v>
      </c>
      <c r="D204" s="30" t="str">
        <f>VLOOKUP(C204,T_CONDICIONES[],2)</f>
        <v>IS</v>
      </c>
      <c r="E204" s="31" t="str">
        <f>CONCATENATE("INT_",VLOOKUP(A204,T_POLOS[],3),"_",D204)</f>
        <v>INT_PD11_IS</v>
      </c>
      <c r="F204" s="30">
        <f t="shared" si="7"/>
        <v>203</v>
      </c>
      <c r="G204" s="32" t="s">
        <v>1210</v>
      </c>
      <c r="H204" s="76"/>
      <c r="I204" s="76"/>
      <c r="J204" s="83"/>
      <c r="O204" s="72">
        <f t="shared" si="6"/>
        <v>1</v>
      </c>
      <c r="P204" s="72" t="s">
        <v>1253</v>
      </c>
    </row>
    <row r="205" spans="1:16" x14ac:dyDescent="0.35">
      <c r="A205" s="30">
        <v>11</v>
      </c>
      <c r="B205" s="31" t="str">
        <f>VLOOKUP(A205,T_POLOS[],2)</f>
        <v>11. Polo San Isidro-Buenos Aires</v>
      </c>
      <c r="C205" s="33" t="s">
        <v>1</v>
      </c>
      <c r="D205" s="30" t="str">
        <f>VLOOKUP(C205,T_CONDICIONES[],2)</f>
        <v>IC</v>
      </c>
      <c r="E205" s="31" t="str">
        <f>CONCATENATE("INT_",VLOOKUP(A205,T_POLOS[],3),"_",D205)</f>
        <v>INT_PD11_IC</v>
      </c>
      <c r="F205" s="30">
        <f t="shared" si="7"/>
        <v>204</v>
      </c>
      <c r="G205" s="32" t="s">
        <v>1019</v>
      </c>
      <c r="H205" s="76"/>
      <c r="I205" s="83"/>
      <c r="J205" s="76"/>
      <c r="K205" s="70" t="s">
        <v>7</v>
      </c>
      <c r="L205" s="70">
        <v>8</v>
      </c>
      <c r="M205" s="31" t="s">
        <v>176</v>
      </c>
      <c r="O205" s="72">
        <f t="shared" si="6"/>
        <v>1</v>
      </c>
      <c r="P205" s="72" t="s">
        <v>1253</v>
      </c>
    </row>
    <row r="206" spans="1:16" x14ac:dyDescent="0.35">
      <c r="A206" s="30">
        <v>11</v>
      </c>
      <c r="B206" s="31" t="str">
        <f>VLOOKUP(A206,T_POLOS[],2)</f>
        <v>11. Polo San Isidro-Buenos Aires</v>
      </c>
      <c r="C206" s="33" t="s">
        <v>1</v>
      </c>
      <c r="D206" s="30" t="str">
        <f>VLOOKUP(C206,T_CONDICIONES[],2)</f>
        <v>IC</v>
      </c>
      <c r="E206" s="31" t="str">
        <f>CONCATENATE("INT_",VLOOKUP(A206,T_POLOS[],3),"_",D206)</f>
        <v>INT_PD11_IC</v>
      </c>
      <c r="F206" s="30">
        <f t="shared" si="7"/>
        <v>205</v>
      </c>
      <c r="G206" s="32" t="s">
        <v>192</v>
      </c>
      <c r="H206" s="76"/>
      <c r="I206" s="83"/>
      <c r="J206" s="76"/>
      <c r="K206" s="70" t="s">
        <v>7</v>
      </c>
      <c r="L206" s="70">
        <v>4</v>
      </c>
      <c r="M206" s="31" t="s">
        <v>171</v>
      </c>
      <c r="O206" s="72">
        <f t="shared" si="6"/>
        <v>1</v>
      </c>
      <c r="P206" s="72" t="s">
        <v>1253</v>
      </c>
    </row>
    <row r="207" spans="1:16" x14ac:dyDescent="0.35">
      <c r="A207" s="30">
        <v>11</v>
      </c>
      <c r="B207" s="31" t="str">
        <f>VLOOKUP(A207,T_POLOS[],2)</f>
        <v>11. Polo San Isidro-Buenos Aires</v>
      </c>
      <c r="C207" s="33" t="s">
        <v>1</v>
      </c>
      <c r="D207" s="30" t="str">
        <f>VLOOKUP(C207,T_CONDICIONES[],2)</f>
        <v>IC</v>
      </c>
      <c r="E207" s="31" t="str">
        <f>CONCATENATE("INT_",VLOOKUP(A207,T_POLOS[],3),"_",D207)</f>
        <v>INT_PD11_IC</v>
      </c>
      <c r="F207" s="30">
        <f t="shared" si="7"/>
        <v>206</v>
      </c>
      <c r="G207" s="32" t="s">
        <v>1020</v>
      </c>
      <c r="H207" s="76"/>
      <c r="I207" s="76"/>
      <c r="J207" s="83"/>
      <c r="K207" s="70" t="s">
        <v>7</v>
      </c>
      <c r="L207" s="70">
        <v>5</v>
      </c>
      <c r="M207" s="31" t="s">
        <v>171</v>
      </c>
      <c r="O207" s="72">
        <f t="shared" si="6"/>
        <v>1</v>
      </c>
      <c r="P207" s="72" t="s">
        <v>1253</v>
      </c>
    </row>
    <row r="208" spans="1:16" x14ac:dyDescent="0.35">
      <c r="A208" s="30">
        <v>11</v>
      </c>
      <c r="B208" s="31" t="str">
        <f>VLOOKUP(A208,T_POLOS[],2)</f>
        <v>11. Polo San Isidro-Buenos Aires</v>
      </c>
      <c r="C208" s="33" t="s">
        <v>1</v>
      </c>
      <c r="D208" s="30" t="str">
        <f>VLOOKUP(C208,T_CONDICIONES[],2)</f>
        <v>IC</v>
      </c>
      <c r="E208" s="31" t="str">
        <f>CONCATENATE("INT_",VLOOKUP(A208,T_POLOS[],3),"_",D208)</f>
        <v>INT_PD11_IC</v>
      </c>
      <c r="F208" s="30">
        <f t="shared" si="7"/>
        <v>207</v>
      </c>
      <c r="G208" s="32" t="s">
        <v>193</v>
      </c>
      <c r="H208" s="83"/>
      <c r="I208" s="76"/>
      <c r="J208" s="76"/>
      <c r="K208" s="70" t="s">
        <v>7</v>
      </c>
      <c r="L208" s="70" t="s">
        <v>66</v>
      </c>
      <c r="M208" s="31" t="s">
        <v>176</v>
      </c>
      <c r="O208" s="72">
        <f t="shared" si="6"/>
        <v>1</v>
      </c>
      <c r="P208" s="72" t="s">
        <v>1253</v>
      </c>
    </row>
    <row r="209" spans="1:16" x14ac:dyDescent="0.35">
      <c r="A209" s="30">
        <v>11</v>
      </c>
      <c r="B209" s="31" t="str">
        <f>VLOOKUP(A209,T_POLOS[],2)</f>
        <v>11. Polo San Isidro-Buenos Aires</v>
      </c>
      <c r="C209" s="33" t="s">
        <v>1</v>
      </c>
      <c r="D209" s="30" t="str">
        <f>VLOOKUP(C209,T_CONDICIONES[],2)</f>
        <v>IC</v>
      </c>
      <c r="E209" s="31" t="str">
        <f>CONCATENATE("INT_",VLOOKUP(A209,T_POLOS[],3),"_",D209)</f>
        <v>INT_PD11_IC</v>
      </c>
      <c r="F209" s="30">
        <f t="shared" si="7"/>
        <v>208</v>
      </c>
      <c r="G209" s="32" t="s">
        <v>1210</v>
      </c>
      <c r="H209" s="76"/>
      <c r="I209" s="76"/>
      <c r="J209" s="83"/>
      <c r="O209" s="72">
        <f t="shared" si="6"/>
        <v>1</v>
      </c>
      <c r="P209" s="72" t="s">
        <v>1253</v>
      </c>
    </row>
    <row r="210" spans="1:16" x14ac:dyDescent="0.35">
      <c r="A210" s="30">
        <v>12</v>
      </c>
      <c r="B210" s="31" t="str">
        <f>VLOOKUP(A210,T_POLOS[],2)</f>
        <v>12. Polo Golfito-Golfo Dulce</v>
      </c>
      <c r="C210" s="33" t="s">
        <v>2</v>
      </c>
      <c r="D210" s="30" t="str">
        <f>VLOOKUP(C210,T_CONDICIONES[],2)</f>
        <v>CHI</v>
      </c>
      <c r="E210" s="31" t="str">
        <f>CONCATENATE("INT_",VLOOKUP(A210,T_POLOS[],3),"_",D210)</f>
        <v>INT_PD12_CHI</v>
      </c>
      <c r="F210" s="30">
        <f t="shared" si="7"/>
        <v>209</v>
      </c>
      <c r="G210" s="32" t="s">
        <v>206</v>
      </c>
      <c r="H210" s="76"/>
      <c r="I210" s="83"/>
      <c r="J210" s="76"/>
      <c r="K210" s="70" t="s">
        <v>9</v>
      </c>
      <c r="L210" s="70">
        <v>11</v>
      </c>
      <c r="M210" s="31" t="s">
        <v>171</v>
      </c>
      <c r="O210" s="72">
        <f t="shared" si="6"/>
        <v>1</v>
      </c>
      <c r="P210" s="72" t="s">
        <v>1253</v>
      </c>
    </row>
    <row r="211" spans="1:16" x14ac:dyDescent="0.35">
      <c r="A211" s="30">
        <v>12</v>
      </c>
      <c r="B211" s="31" t="str">
        <f>VLOOKUP(A211,T_POLOS[],2)</f>
        <v>12. Polo Golfito-Golfo Dulce</v>
      </c>
      <c r="C211" s="33" t="s">
        <v>2</v>
      </c>
      <c r="D211" s="30" t="str">
        <f>VLOOKUP(C211,T_CONDICIONES[],2)</f>
        <v>CHI</v>
      </c>
      <c r="E211" s="31" t="str">
        <f>CONCATENATE("INT_",VLOOKUP(A211,T_POLOS[],3),"_",D211)</f>
        <v>INT_PD12_CHI</v>
      </c>
      <c r="F211" s="30">
        <f t="shared" si="7"/>
        <v>210</v>
      </c>
      <c r="G211" s="32" t="s">
        <v>207</v>
      </c>
      <c r="H211" s="76"/>
      <c r="I211" s="83"/>
      <c r="J211" s="76"/>
      <c r="K211" s="70" t="s">
        <v>9</v>
      </c>
      <c r="L211" s="70">
        <v>11</v>
      </c>
      <c r="M211" s="31" t="s">
        <v>171</v>
      </c>
      <c r="O211" s="72">
        <f t="shared" si="6"/>
        <v>1</v>
      </c>
      <c r="P211" s="72" t="s">
        <v>1253</v>
      </c>
    </row>
    <row r="212" spans="1:16" x14ac:dyDescent="0.35">
      <c r="A212" s="30">
        <v>12</v>
      </c>
      <c r="B212" s="31" t="str">
        <f>VLOOKUP(A212,T_POLOS[],2)</f>
        <v>12. Polo Golfito-Golfo Dulce</v>
      </c>
      <c r="C212" s="33" t="s">
        <v>2</v>
      </c>
      <c r="D212" s="30" t="str">
        <f>VLOOKUP(C212,T_CONDICIONES[],2)</f>
        <v>CHI</v>
      </c>
      <c r="E212" s="31" t="str">
        <f>CONCATENATE("INT_",VLOOKUP(A212,T_POLOS[],3),"_",D212)</f>
        <v>INT_PD12_CHI</v>
      </c>
      <c r="F212" s="30">
        <f t="shared" si="7"/>
        <v>211</v>
      </c>
      <c r="G212" s="32" t="s">
        <v>209</v>
      </c>
      <c r="H212" s="76"/>
      <c r="I212" s="76"/>
      <c r="J212" s="83"/>
      <c r="K212" s="70" t="s">
        <v>9</v>
      </c>
      <c r="L212" s="70" t="s">
        <v>105</v>
      </c>
      <c r="M212" s="31" t="s">
        <v>176</v>
      </c>
      <c r="O212" s="72">
        <f t="shared" si="6"/>
        <v>1</v>
      </c>
      <c r="P212" s="72" t="s">
        <v>1253</v>
      </c>
    </row>
    <row r="213" spans="1:16" x14ac:dyDescent="0.35">
      <c r="A213" s="30">
        <v>12</v>
      </c>
      <c r="B213" s="31" t="str">
        <f>VLOOKUP(A213,T_POLOS[],2)</f>
        <v>12. Polo Golfito-Golfo Dulce</v>
      </c>
      <c r="C213" s="33" t="s">
        <v>2</v>
      </c>
      <c r="D213" s="30" t="str">
        <f>VLOOKUP(C213,T_CONDICIONES[],2)</f>
        <v>CHI</v>
      </c>
      <c r="E213" s="31" t="str">
        <f>CONCATENATE("INT_",VLOOKUP(A213,T_POLOS[],3),"_",D213)</f>
        <v>INT_PD12_CHI</v>
      </c>
      <c r="F213" s="30">
        <f t="shared" si="7"/>
        <v>212</v>
      </c>
      <c r="G213" s="32" t="s">
        <v>210</v>
      </c>
      <c r="H213" s="76"/>
      <c r="I213" s="83"/>
      <c r="J213" s="76"/>
      <c r="K213" s="70" t="s">
        <v>7</v>
      </c>
      <c r="L213" s="70" t="s">
        <v>88</v>
      </c>
      <c r="M213" s="31" t="s">
        <v>176</v>
      </c>
      <c r="O213" s="72">
        <f t="shared" si="6"/>
        <v>1</v>
      </c>
      <c r="P213" s="72" t="s">
        <v>1253</v>
      </c>
    </row>
    <row r="214" spans="1:16" x14ac:dyDescent="0.35">
      <c r="A214" s="30">
        <v>12</v>
      </c>
      <c r="B214" s="31" t="str">
        <f>VLOOKUP(A214,T_POLOS[],2)</f>
        <v>12. Polo Golfito-Golfo Dulce</v>
      </c>
      <c r="C214" s="33" t="s">
        <v>2</v>
      </c>
      <c r="D214" s="30" t="str">
        <f>VLOOKUP(C214,T_CONDICIONES[],2)</f>
        <v>CHI</v>
      </c>
      <c r="E214" s="31" t="str">
        <f>CONCATENATE("INT_",VLOOKUP(A214,T_POLOS[],3),"_",D214)</f>
        <v>INT_PD12_CHI</v>
      </c>
      <c r="F214" s="30">
        <f t="shared" si="7"/>
        <v>213</v>
      </c>
      <c r="G214" s="32" t="s">
        <v>1210</v>
      </c>
      <c r="H214" s="76"/>
      <c r="I214" s="76"/>
      <c r="J214" s="83"/>
      <c r="O214" s="72">
        <f t="shared" si="6"/>
        <v>1</v>
      </c>
      <c r="P214" s="72" t="s">
        <v>1253</v>
      </c>
    </row>
    <row r="215" spans="1:16" x14ac:dyDescent="0.35">
      <c r="A215" s="30">
        <v>12</v>
      </c>
      <c r="B215" s="31" t="str">
        <f>VLOOKUP(A215,T_POLOS[],2)</f>
        <v>12. Polo Golfito-Golfo Dulce</v>
      </c>
      <c r="C215" s="33" t="s">
        <v>10</v>
      </c>
      <c r="D215" s="30" t="str">
        <f>VLOOKUP(C215,T_CONDICIONES[],2)</f>
        <v>CN</v>
      </c>
      <c r="E215" s="31" t="str">
        <f>CONCATENATE("INT_",VLOOKUP(A215,T_POLOS[],3),"_",D215)</f>
        <v>INT_PD12_CN</v>
      </c>
      <c r="F215" s="30">
        <f t="shared" si="7"/>
        <v>214</v>
      </c>
      <c r="G215" s="32" t="s">
        <v>204</v>
      </c>
      <c r="H215" s="76"/>
      <c r="I215" s="83"/>
      <c r="J215" s="76"/>
      <c r="K215" s="70" t="s">
        <v>14</v>
      </c>
      <c r="L215" s="70" t="s">
        <v>80</v>
      </c>
      <c r="M215" s="31" t="s">
        <v>176</v>
      </c>
      <c r="O215" s="72">
        <f t="shared" si="6"/>
        <v>1</v>
      </c>
      <c r="P215" s="72" t="s">
        <v>1253</v>
      </c>
    </row>
    <row r="216" spans="1:16" x14ac:dyDescent="0.35">
      <c r="A216" s="30">
        <v>12</v>
      </c>
      <c r="B216" s="31" t="str">
        <f>VLOOKUP(A216,T_POLOS[],2)</f>
        <v>12. Polo Golfito-Golfo Dulce</v>
      </c>
      <c r="C216" s="33" t="s">
        <v>10</v>
      </c>
      <c r="D216" s="30" t="str">
        <f>VLOOKUP(C216,T_CONDICIONES[],2)</f>
        <v>CN</v>
      </c>
      <c r="E216" s="31" t="str">
        <f>CONCATENATE("INT_",VLOOKUP(A216,T_POLOS[],3),"_",D216)</f>
        <v>INT_PD12_CN</v>
      </c>
      <c r="F216" s="30">
        <f t="shared" si="7"/>
        <v>215</v>
      </c>
      <c r="G216" s="32" t="s">
        <v>205</v>
      </c>
      <c r="H216" s="76"/>
      <c r="I216" s="76"/>
      <c r="J216" s="83"/>
      <c r="K216" s="70" t="s">
        <v>14</v>
      </c>
      <c r="L216" s="70">
        <v>48</v>
      </c>
      <c r="M216" s="31" t="s">
        <v>176</v>
      </c>
      <c r="O216" s="72">
        <f t="shared" si="6"/>
        <v>1</v>
      </c>
      <c r="P216" s="72" t="s">
        <v>1253</v>
      </c>
    </row>
    <row r="217" spans="1:16" x14ac:dyDescent="0.35">
      <c r="A217" s="30">
        <v>12</v>
      </c>
      <c r="B217" s="31" t="str">
        <f>VLOOKUP(A217,T_POLOS[],2)</f>
        <v>12. Polo Golfito-Golfo Dulce</v>
      </c>
      <c r="C217" s="33" t="s">
        <v>10</v>
      </c>
      <c r="D217" s="30" t="str">
        <f>VLOOKUP(C217,T_CONDICIONES[],2)</f>
        <v>CN</v>
      </c>
      <c r="E217" s="31" t="str">
        <f>CONCATENATE("INT_",VLOOKUP(A217,T_POLOS[],3),"_",D217)</f>
        <v>INT_PD12_CN</v>
      </c>
      <c r="F217" s="30">
        <f t="shared" si="7"/>
        <v>216</v>
      </c>
      <c r="G217" s="32" t="s">
        <v>1210</v>
      </c>
      <c r="H217" s="76"/>
      <c r="I217" s="76"/>
      <c r="J217" s="83"/>
      <c r="O217" s="72">
        <f t="shared" si="6"/>
        <v>1</v>
      </c>
      <c r="P217" s="72" t="s">
        <v>1253</v>
      </c>
    </row>
    <row r="218" spans="1:16" x14ac:dyDescent="0.35">
      <c r="A218" s="30">
        <v>12</v>
      </c>
      <c r="B218" s="31" t="str">
        <f>VLOOKUP(A218,T_POLOS[],2)</f>
        <v>12. Polo Golfito-Golfo Dulce</v>
      </c>
      <c r="C218" s="33" t="s">
        <v>988</v>
      </c>
      <c r="D218" s="30" t="str">
        <f>VLOOKUP(C218,T_CONDICIONES[],2)</f>
        <v>DE</v>
      </c>
      <c r="E218" s="31" t="str">
        <f>CONCATENATE("INT_",VLOOKUP(A218,T_POLOS[],3),"_",D218)</f>
        <v>INT_PD12_DE</v>
      </c>
      <c r="F218" s="30">
        <f t="shared" si="7"/>
        <v>217</v>
      </c>
      <c r="G218" s="32" t="s">
        <v>1021</v>
      </c>
      <c r="H218" s="76"/>
      <c r="I218" s="83"/>
      <c r="J218" s="83"/>
      <c r="K218" s="70" t="s">
        <v>7</v>
      </c>
      <c r="L218" s="70" t="s">
        <v>195</v>
      </c>
      <c r="M218" s="31" t="s">
        <v>176</v>
      </c>
      <c r="O218" s="72">
        <f t="shared" si="6"/>
        <v>1</v>
      </c>
      <c r="P218" s="72" t="s">
        <v>1253</v>
      </c>
    </row>
    <row r="219" spans="1:16" x14ac:dyDescent="0.35">
      <c r="A219" s="30">
        <v>12</v>
      </c>
      <c r="B219" s="31" t="str">
        <f>VLOOKUP(A219,T_POLOS[],2)</f>
        <v>12. Polo Golfito-Golfo Dulce</v>
      </c>
      <c r="C219" s="33" t="s">
        <v>988</v>
      </c>
      <c r="D219" s="30" t="str">
        <f>VLOOKUP(C219,T_CONDICIONES[],2)</f>
        <v>DE</v>
      </c>
      <c r="E219" s="31" t="str">
        <f>CONCATENATE("INT_",VLOOKUP(A219,T_POLOS[],3),"_",D219)</f>
        <v>INT_PD12_DE</v>
      </c>
      <c r="F219" s="30">
        <f t="shared" si="7"/>
        <v>218</v>
      </c>
      <c r="G219" s="32" t="s">
        <v>196</v>
      </c>
      <c r="H219" s="76"/>
      <c r="I219" s="76"/>
      <c r="J219" s="83"/>
      <c r="K219" s="70" t="s">
        <v>14</v>
      </c>
      <c r="L219" s="70" t="s">
        <v>197</v>
      </c>
      <c r="M219" s="31" t="s">
        <v>176</v>
      </c>
      <c r="O219" s="72">
        <f t="shared" si="6"/>
        <v>1</v>
      </c>
      <c r="P219" s="72" t="s">
        <v>1253</v>
      </c>
    </row>
    <row r="220" spans="1:16" x14ac:dyDescent="0.35">
      <c r="A220" s="30">
        <v>12</v>
      </c>
      <c r="B220" s="31" t="str">
        <f>VLOOKUP(A220,T_POLOS[],2)</f>
        <v>12. Polo Golfito-Golfo Dulce</v>
      </c>
      <c r="C220" s="33" t="s">
        <v>988</v>
      </c>
      <c r="D220" s="30" t="str">
        <f>VLOOKUP(C220,T_CONDICIONES[],2)</f>
        <v>DE</v>
      </c>
      <c r="E220" s="31" t="str">
        <f>CONCATENATE("INT_",VLOOKUP(A220,T_POLOS[],3),"_",D220)</f>
        <v>INT_PD12_DE</v>
      </c>
      <c r="F220" s="30">
        <f t="shared" si="7"/>
        <v>219</v>
      </c>
      <c r="G220" s="32" t="s">
        <v>198</v>
      </c>
      <c r="H220" s="76"/>
      <c r="I220" s="76"/>
      <c r="J220" s="83"/>
      <c r="K220" s="70" t="s">
        <v>14</v>
      </c>
      <c r="L220" s="70">
        <v>36</v>
      </c>
      <c r="M220" s="31" t="s">
        <v>176</v>
      </c>
      <c r="O220" s="72">
        <f t="shared" si="6"/>
        <v>1</v>
      </c>
      <c r="P220" s="72" t="s">
        <v>1253</v>
      </c>
    </row>
    <row r="221" spans="1:16" x14ac:dyDescent="0.35">
      <c r="A221" s="30">
        <v>12</v>
      </c>
      <c r="B221" s="31" t="str">
        <f>VLOOKUP(A221,T_POLOS[],2)</f>
        <v>12. Polo Golfito-Golfo Dulce</v>
      </c>
      <c r="C221" s="33" t="s">
        <v>988</v>
      </c>
      <c r="D221" s="30" t="str">
        <f>VLOOKUP(C221,T_CONDICIONES[],2)</f>
        <v>DE</v>
      </c>
      <c r="E221" s="31" t="str">
        <f>CONCATENATE("INT_",VLOOKUP(A221,T_POLOS[],3),"_",D221)</f>
        <v>INT_PD12_DE</v>
      </c>
      <c r="F221" s="30">
        <f t="shared" si="7"/>
        <v>220</v>
      </c>
      <c r="G221" s="32" t="s">
        <v>199</v>
      </c>
      <c r="H221" s="76"/>
      <c r="I221" s="83"/>
      <c r="J221" s="76"/>
      <c r="K221" s="70" t="s">
        <v>7</v>
      </c>
      <c r="L221" s="70" t="s">
        <v>139</v>
      </c>
      <c r="M221" s="31" t="s">
        <v>176</v>
      </c>
      <c r="O221" s="72">
        <f t="shared" si="6"/>
        <v>1</v>
      </c>
      <c r="P221" s="72" t="s">
        <v>1253</v>
      </c>
    </row>
    <row r="222" spans="1:16" x14ac:dyDescent="0.35">
      <c r="A222" s="30">
        <v>12</v>
      </c>
      <c r="B222" s="31" t="str">
        <f>VLOOKUP(A222,T_POLOS[],2)</f>
        <v>12. Polo Golfito-Golfo Dulce</v>
      </c>
      <c r="C222" s="33" t="s">
        <v>988</v>
      </c>
      <c r="D222" s="30" t="str">
        <f>VLOOKUP(C222,T_CONDICIONES[],2)</f>
        <v>DE</v>
      </c>
      <c r="E222" s="31" t="str">
        <f>CONCATENATE("INT_",VLOOKUP(A222,T_POLOS[],3),"_",D222)</f>
        <v>INT_PD12_DE</v>
      </c>
      <c r="F222" s="30">
        <f t="shared" si="7"/>
        <v>221</v>
      </c>
      <c r="G222" s="32" t="s">
        <v>1210</v>
      </c>
      <c r="H222" s="76"/>
      <c r="I222" s="76"/>
      <c r="J222" s="83"/>
      <c r="O222" s="72">
        <f t="shared" si="6"/>
        <v>1</v>
      </c>
      <c r="P222" s="72" t="s">
        <v>1253</v>
      </c>
    </row>
    <row r="223" spans="1:16" x14ac:dyDescent="0.35">
      <c r="A223" s="30">
        <v>12</v>
      </c>
      <c r="B223" s="31" t="str">
        <f>VLOOKUP(A223,T_POLOS[],2)</f>
        <v>12. Polo Golfito-Golfo Dulce</v>
      </c>
      <c r="C223" s="33" t="s">
        <v>989</v>
      </c>
      <c r="D223" s="30" t="str">
        <f>VLOOKUP(C223,T_CONDICIONES[],2)</f>
        <v>IS</v>
      </c>
      <c r="E223" s="31" t="str">
        <f>CONCATENATE("INT_",VLOOKUP(A223,T_POLOS[],3),"_",D223)</f>
        <v>INT_PD12_IS</v>
      </c>
      <c r="F223" s="30">
        <f t="shared" si="7"/>
        <v>222</v>
      </c>
      <c r="G223" s="32" t="s">
        <v>202</v>
      </c>
      <c r="H223" s="83"/>
      <c r="I223" s="83"/>
      <c r="J223" s="76"/>
      <c r="K223" s="70" t="s">
        <v>9</v>
      </c>
      <c r="L223" s="70">
        <v>21</v>
      </c>
      <c r="M223" s="31" t="s">
        <v>171</v>
      </c>
      <c r="O223" s="72">
        <f t="shared" si="6"/>
        <v>1</v>
      </c>
      <c r="P223" s="72" t="s">
        <v>1253</v>
      </c>
    </row>
    <row r="224" spans="1:16" x14ac:dyDescent="0.35">
      <c r="A224" s="30">
        <v>12</v>
      </c>
      <c r="B224" s="31" t="str">
        <f>VLOOKUP(A224,T_POLOS[],2)</f>
        <v>12. Polo Golfito-Golfo Dulce</v>
      </c>
      <c r="C224" s="33" t="s">
        <v>989</v>
      </c>
      <c r="D224" s="30" t="str">
        <f>VLOOKUP(C224,T_CONDICIONES[],2)</f>
        <v>IS</v>
      </c>
      <c r="E224" s="31" t="str">
        <f>CONCATENATE("INT_",VLOOKUP(A224,T_POLOS[],3),"_",D224)</f>
        <v>INT_PD12_IS</v>
      </c>
      <c r="F224" s="30">
        <f t="shared" si="7"/>
        <v>223</v>
      </c>
      <c r="G224" s="32" t="s">
        <v>203</v>
      </c>
      <c r="H224" s="83"/>
      <c r="I224" s="83"/>
      <c r="J224" s="76"/>
      <c r="K224" s="70" t="s">
        <v>9</v>
      </c>
      <c r="L224" s="70">
        <v>22</v>
      </c>
      <c r="M224" s="31" t="s">
        <v>176</v>
      </c>
      <c r="O224" s="72">
        <f t="shared" si="6"/>
        <v>1</v>
      </c>
      <c r="P224" s="72" t="s">
        <v>1253</v>
      </c>
    </row>
    <row r="225" spans="1:16" x14ac:dyDescent="0.35">
      <c r="A225" s="30">
        <v>12</v>
      </c>
      <c r="B225" s="31" t="str">
        <f>VLOOKUP(A225,T_POLOS[],2)</f>
        <v>12. Polo Golfito-Golfo Dulce</v>
      </c>
      <c r="C225" s="33" t="s">
        <v>989</v>
      </c>
      <c r="D225" s="30" t="str">
        <f>VLOOKUP(C225,T_CONDICIONES[],2)</f>
        <v>IS</v>
      </c>
      <c r="E225" s="31" t="str">
        <f>CONCATENATE("INT_",VLOOKUP(A225,T_POLOS[],3),"_",D225)</f>
        <v>INT_PD12_IS</v>
      </c>
      <c r="F225" s="30">
        <f t="shared" si="7"/>
        <v>224</v>
      </c>
      <c r="G225" s="32" t="s">
        <v>1210</v>
      </c>
      <c r="H225" s="76"/>
      <c r="I225" s="76"/>
      <c r="J225" s="83"/>
      <c r="O225" s="72">
        <f t="shared" si="6"/>
        <v>1</v>
      </c>
      <c r="P225" s="72" t="s">
        <v>1253</v>
      </c>
    </row>
    <row r="226" spans="1:16" x14ac:dyDescent="0.35">
      <c r="A226" s="30">
        <v>12</v>
      </c>
      <c r="B226" s="31" t="str">
        <f>VLOOKUP(A226,T_POLOS[],2)</f>
        <v>12. Polo Golfito-Golfo Dulce</v>
      </c>
      <c r="C226" s="33" t="s">
        <v>1</v>
      </c>
      <c r="D226" s="30" t="str">
        <f>VLOOKUP(C226,T_CONDICIONES[],2)</f>
        <v>IC</v>
      </c>
      <c r="E226" s="31" t="str">
        <f>CONCATENATE("INT_",VLOOKUP(A226,T_POLOS[],3),"_",D226)</f>
        <v>INT_PD12_IC</v>
      </c>
      <c r="F226" s="30">
        <f t="shared" si="7"/>
        <v>225</v>
      </c>
      <c r="G226" s="32" t="s">
        <v>200</v>
      </c>
      <c r="H226" s="76"/>
      <c r="I226" s="83"/>
      <c r="J226" s="83"/>
      <c r="K226" s="70" t="s">
        <v>7</v>
      </c>
      <c r="L226" s="70" t="s">
        <v>201</v>
      </c>
      <c r="M226" s="31" t="s">
        <v>171</v>
      </c>
      <c r="O226" s="72">
        <f t="shared" si="6"/>
        <v>1</v>
      </c>
      <c r="P226" s="72" t="s">
        <v>1253</v>
      </c>
    </row>
    <row r="227" spans="1:16" x14ac:dyDescent="0.35">
      <c r="A227" s="30">
        <v>12</v>
      </c>
      <c r="B227" s="31" t="str">
        <f>VLOOKUP(A227,T_POLOS[],2)</f>
        <v>12. Polo Golfito-Golfo Dulce</v>
      </c>
      <c r="C227" s="33" t="s">
        <v>1</v>
      </c>
      <c r="D227" s="30" t="str">
        <f>VLOOKUP(C227,T_CONDICIONES[],2)</f>
        <v>IC</v>
      </c>
      <c r="E227" s="31" t="str">
        <f>CONCATENATE("INT_",VLOOKUP(A227,T_POLOS[],3),"_",D227)</f>
        <v>INT_PD12_IC</v>
      </c>
      <c r="F227" s="30">
        <f t="shared" si="7"/>
        <v>226</v>
      </c>
      <c r="G227" s="32" t="s">
        <v>208</v>
      </c>
      <c r="H227" s="76"/>
      <c r="I227" s="83"/>
      <c r="J227" s="76"/>
      <c r="K227" s="70" t="s">
        <v>7</v>
      </c>
      <c r="L227" s="70">
        <v>7</v>
      </c>
      <c r="M227" s="31" t="s">
        <v>171</v>
      </c>
      <c r="O227" s="72">
        <f t="shared" si="6"/>
        <v>1</v>
      </c>
      <c r="P227" s="72" t="s">
        <v>1253</v>
      </c>
    </row>
    <row r="228" spans="1:16" x14ac:dyDescent="0.35">
      <c r="A228" s="30">
        <v>12</v>
      </c>
      <c r="B228" s="31" t="str">
        <f>VLOOKUP(A228,T_POLOS[],2)</f>
        <v>12. Polo Golfito-Golfo Dulce</v>
      </c>
      <c r="C228" s="33" t="s">
        <v>1</v>
      </c>
      <c r="D228" s="30" t="str">
        <f>VLOOKUP(C228,T_CONDICIONES[],2)</f>
        <v>IC</v>
      </c>
      <c r="E228" s="31" t="str">
        <f>CONCATENATE("INT_",VLOOKUP(A228,T_POLOS[],3),"_",D228)</f>
        <v>INT_PD12_IC</v>
      </c>
      <c r="F228" s="30">
        <f t="shared" si="7"/>
        <v>227</v>
      </c>
      <c r="G228" s="32" t="s">
        <v>211</v>
      </c>
      <c r="H228" s="76"/>
      <c r="I228" s="76"/>
      <c r="J228" s="83"/>
      <c r="K228" s="70" t="s">
        <v>7</v>
      </c>
      <c r="L228" s="70">
        <v>5</v>
      </c>
      <c r="M228" s="31" t="s">
        <v>171</v>
      </c>
      <c r="O228" s="72">
        <f t="shared" si="6"/>
        <v>1</v>
      </c>
      <c r="P228" s="72" t="s">
        <v>1253</v>
      </c>
    </row>
    <row r="229" spans="1:16" x14ac:dyDescent="0.35">
      <c r="A229" s="30">
        <v>12</v>
      </c>
      <c r="B229" s="31" t="str">
        <f>VLOOKUP(A229,T_POLOS[],2)</f>
        <v>12. Polo Golfito-Golfo Dulce</v>
      </c>
      <c r="C229" s="33" t="s">
        <v>1</v>
      </c>
      <c r="D229" s="30" t="str">
        <f>VLOOKUP(C229,T_CONDICIONES[],2)</f>
        <v>IC</v>
      </c>
      <c r="E229" s="31" t="str">
        <f>CONCATENATE("INT_",VLOOKUP(A229,T_POLOS[],3),"_",D229)</f>
        <v>INT_PD12_IC</v>
      </c>
      <c r="F229" s="30">
        <f t="shared" si="7"/>
        <v>228</v>
      </c>
      <c r="G229" s="32" t="s">
        <v>212</v>
      </c>
      <c r="H229" s="83"/>
      <c r="I229" s="76"/>
      <c r="J229" s="76"/>
      <c r="K229" s="70" t="s">
        <v>7</v>
      </c>
      <c r="L229" s="70" t="s">
        <v>66</v>
      </c>
      <c r="M229" s="31" t="s">
        <v>176</v>
      </c>
      <c r="O229" s="72">
        <f t="shared" si="6"/>
        <v>1</v>
      </c>
      <c r="P229" s="72" t="s">
        <v>1253</v>
      </c>
    </row>
    <row r="230" spans="1:16" x14ac:dyDescent="0.35">
      <c r="A230" s="30">
        <v>12</v>
      </c>
      <c r="B230" s="31" t="str">
        <f>VLOOKUP(A230,T_POLOS[],2)</f>
        <v>12. Polo Golfito-Golfo Dulce</v>
      </c>
      <c r="C230" s="33" t="s">
        <v>1</v>
      </c>
      <c r="D230" s="30" t="str">
        <f>VLOOKUP(C230,T_CONDICIONES[],2)</f>
        <v>IC</v>
      </c>
      <c r="E230" s="31" t="str">
        <f>CONCATENATE("INT_",VLOOKUP(A230,T_POLOS[],3),"_",D230)</f>
        <v>INT_PD12_IC</v>
      </c>
      <c r="F230" s="30">
        <f t="shared" si="7"/>
        <v>229</v>
      </c>
      <c r="G230" s="32" t="s">
        <v>110</v>
      </c>
      <c r="H230" s="76"/>
      <c r="I230" s="76"/>
      <c r="J230" s="83"/>
      <c r="K230" s="70" t="s">
        <v>7</v>
      </c>
      <c r="L230" s="70">
        <v>3</v>
      </c>
      <c r="M230" s="31" t="s">
        <v>176</v>
      </c>
      <c r="O230" s="72">
        <f t="shared" si="6"/>
        <v>1</v>
      </c>
      <c r="P230" s="72" t="s">
        <v>1253</v>
      </c>
    </row>
    <row r="231" spans="1:16" x14ac:dyDescent="0.35">
      <c r="A231" s="30">
        <v>12</v>
      </c>
      <c r="B231" s="31" t="str">
        <f>VLOOKUP(A231,T_POLOS[],2)</f>
        <v>12. Polo Golfito-Golfo Dulce</v>
      </c>
      <c r="C231" s="33" t="s">
        <v>1</v>
      </c>
      <c r="D231" s="30" t="str">
        <f>VLOOKUP(C231,T_CONDICIONES[],2)</f>
        <v>IC</v>
      </c>
      <c r="E231" s="31" t="str">
        <f>CONCATENATE("INT_",VLOOKUP(A231,T_POLOS[],3),"_",D231)</f>
        <v>INT_PD12_IC</v>
      </c>
      <c r="F231" s="30">
        <f t="shared" si="7"/>
        <v>230</v>
      </c>
      <c r="G231" s="32" t="s">
        <v>1210</v>
      </c>
      <c r="H231" s="76"/>
      <c r="I231" s="76"/>
      <c r="J231" s="83"/>
      <c r="O231" s="72">
        <f t="shared" si="6"/>
        <v>1</v>
      </c>
      <c r="P231" s="72" t="s">
        <v>1253</v>
      </c>
    </row>
  </sheetData>
  <conditionalFormatting sqref="G3:G231">
    <cfRule type="expression" dxfId="71" priority="6">
      <formula>D3="de"</formula>
    </cfRule>
    <cfRule type="expression" dxfId="70" priority="7">
      <formula>D3="CHI"</formula>
    </cfRule>
    <cfRule type="expression" dxfId="69" priority="8">
      <formula>D3="IS"</formula>
    </cfRule>
    <cfRule type="expression" dxfId="68" priority="9">
      <formula>D3="cn"</formula>
    </cfRule>
    <cfRule type="expression" dxfId="67" priority="10">
      <formula>D3="ic"</formula>
    </cfRule>
  </conditionalFormatting>
  <conditionalFormatting sqref="G2">
    <cfRule type="expression" dxfId="66" priority="1">
      <formula>D2="de"</formula>
    </cfRule>
    <cfRule type="expression" dxfId="65" priority="2">
      <formula>D2="CHI"</formula>
    </cfRule>
    <cfRule type="expression" dxfId="64" priority="3">
      <formula>D2="IS"</formula>
    </cfRule>
    <cfRule type="expression" dxfId="63" priority="4">
      <formula>D2="cn"</formula>
    </cfRule>
    <cfRule type="expression" dxfId="62" priority="5">
      <formula>D2="ic"</formula>
    </cfRule>
  </conditionalFormatting>
  <dataValidations disablePrompts="1" count="1">
    <dataValidation type="list" allowBlank="1" showInputMessage="1" showErrorMessage="1" sqref="C2:C231" xr:uid="{00000000-0002-0000-0200-000000000000}">
      <formula1>L_CONDICIONES_HABILITANTES</formula1>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L577"/>
  <sheetViews>
    <sheetView showGridLines="0" topLeftCell="AD1" zoomScale="85" zoomScaleNormal="85" workbookViewId="0">
      <pane ySplit="4" topLeftCell="A5" activePane="bottomLeft" state="frozen"/>
      <selection activeCell="G89" sqref="G89"/>
      <selection pane="bottomLeft" activeCell="AG17" sqref="AG17:AH17"/>
    </sheetView>
  </sheetViews>
  <sheetFormatPr baseColWidth="10" defaultColWidth="10.81640625" defaultRowHeight="12.5" x14ac:dyDescent="0.25"/>
  <cols>
    <col min="1" max="1" width="8.26953125" style="1" bestFit="1" customWidth="1"/>
    <col min="2" max="2" width="13.54296875" style="2" bestFit="1" customWidth="1"/>
    <col min="3" max="3" width="23.7265625" style="2" bestFit="1" customWidth="1"/>
    <col min="4" max="4" width="28.26953125" style="2" bestFit="1" customWidth="1"/>
    <col min="5" max="5" width="18.453125" style="2" customWidth="1"/>
    <col min="6" max="6" width="16" style="7" bestFit="1" customWidth="1"/>
    <col min="7" max="7" width="32.1796875" style="7" bestFit="1" customWidth="1"/>
    <col min="8" max="8" width="18.26953125" style="12" bestFit="1" customWidth="1"/>
    <col min="9" max="9" width="5.1796875" style="2" bestFit="1" customWidth="1"/>
    <col min="10" max="10" width="11.453125" style="2" bestFit="1" customWidth="1"/>
    <col min="11" max="11" width="14.1796875" style="2" bestFit="1" customWidth="1"/>
    <col min="12" max="12" width="1.54296875" style="2" customWidth="1"/>
    <col min="13" max="13" width="24" style="2" customWidth="1"/>
    <col min="14" max="14" width="14" style="12" customWidth="1"/>
    <col min="15" max="15" width="11.81640625" style="2" bestFit="1" customWidth="1"/>
    <col min="16" max="17" width="3.1796875" style="2" customWidth="1"/>
    <col min="18" max="18" width="1.54296875" style="2" customWidth="1"/>
    <col min="19" max="19" width="18.26953125" style="2" bestFit="1" customWidth="1"/>
    <col min="20" max="20" width="13.1796875" style="2" bestFit="1" customWidth="1"/>
    <col min="21" max="21" width="9.1796875" style="2" bestFit="1" customWidth="1"/>
    <col min="22" max="22" width="23.453125" style="2" bestFit="1" customWidth="1"/>
    <col min="23" max="23" width="10.81640625" style="2"/>
    <col min="24" max="24" width="23.453125" style="2" bestFit="1" customWidth="1"/>
    <col min="25" max="25" width="9.54296875" style="12" bestFit="1" customWidth="1"/>
    <col min="26" max="26" width="10.81640625" style="2"/>
    <col min="27" max="27" width="19.1796875" style="2" bestFit="1" customWidth="1"/>
    <col min="28" max="28" width="13.81640625" style="2" bestFit="1" customWidth="1"/>
    <col min="29" max="29" width="23.7265625" style="2" bestFit="1" customWidth="1"/>
    <col min="30" max="30" width="18.1796875" style="2" bestFit="1" customWidth="1"/>
    <col min="31" max="31" width="28.26953125" style="2" bestFit="1" customWidth="1"/>
    <col min="32" max="32" width="10.81640625" style="2"/>
    <col min="33" max="33" width="10.26953125" style="12" bestFit="1" customWidth="1"/>
    <col min="34" max="34" width="54.54296875" style="12" bestFit="1" customWidth="1"/>
    <col min="35" max="35" width="10.26953125" style="2" bestFit="1" customWidth="1"/>
    <col min="36" max="36" width="10.81640625" style="2"/>
    <col min="37" max="37" width="37.1796875" style="2" bestFit="1" customWidth="1"/>
    <col min="38" max="38" width="10.26953125" style="2" bestFit="1" customWidth="1"/>
    <col min="39" max="16384" width="10.81640625" style="2"/>
  </cols>
  <sheetData>
    <row r="1" spans="1:38" x14ac:dyDescent="0.25">
      <c r="A1" s="1" t="s">
        <v>667</v>
      </c>
    </row>
    <row r="3" spans="1:38" ht="13" x14ac:dyDescent="0.3">
      <c r="M3" s="11" t="s">
        <v>706</v>
      </c>
      <c r="S3" s="2" t="s">
        <v>1214</v>
      </c>
      <c r="AG3" s="137" t="s">
        <v>979</v>
      </c>
      <c r="AH3" s="137"/>
      <c r="AK3" s="11" t="s">
        <v>980</v>
      </c>
      <c r="AL3" s="12"/>
    </row>
    <row r="4" spans="1:38" ht="13" x14ac:dyDescent="0.3">
      <c r="A4" s="3" t="s">
        <v>225</v>
      </c>
      <c r="B4" s="4" t="s">
        <v>226</v>
      </c>
      <c r="C4" s="4" t="s">
        <v>227</v>
      </c>
      <c r="D4" s="4" t="s">
        <v>228</v>
      </c>
      <c r="E4" s="4" t="s">
        <v>229</v>
      </c>
      <c r="F4" s="19" t="s">
        <v>710</v>
      </c>
      <c r="G4" s="19" t="s">
        <v>711</v>
      </c>
      <c r="H4" s="18" t="s">
        <v>708</v>
      </c>
      <c r="I4" s="4" t="s">
        <v>230</v>
      </c>
      <c r="J4" s="4" t="s">
        <v>231</v>
      </c>
      <c r="K4" s="4" t="s">
        <v>232</v>
      </c>
      <c r="L4" s="4"/>
      <c r="M4" s="15" t="s">
        <v>226</v>
      </c>
      <c r="N4" s="16" t="s">
        <v>669</v>
      </c>
      <c r="S4" s="53" t="s">
        <v>229</v>
      </c>
      <c r="T4" s="53" t="s">
        <v>226</v>
      </c>
      <c r="X4" s="10" t="s">
        <v>227</v>
      </c>
      <c r="Y4" s="17" t="s">
        <v>705</v>
      </c>
      <c r="AA4" s="10" t="s">
        <v>229</v>
      </c>
      <c r="AB4" s="10" t="s">
        <v>226</v>
      </c>
      <c r="AC4" s="10" t="s">
        <v>227</v>
      </c>
      <c r="AD4" s="10" t="s">
        <v>670</v>
      </c>
      <c r="AE4" s="10" t="s">
        <v>228</v>
      </c>
      <c r="AG4" s="28" t="s">
        <v>1025</v>
      </c>
      <c r="AH4" s="10" t="s">
        <v>976</v>
      </c>
      <c r="AI4" s="28" t="s">
        <v>669</v>
      </c>
      <c r="AK4" s="10" t="s">
        <v>977</v>
      </c>
      <c r="AL4" s="28" t="s">
        <v>669</v>
      </c>
    </row>
    <row r="5" spans="1:38" ht="13" x14ac:dyDescent="0.3">
      <c r="A5" s="1">
        <v>10101</v>
      </c>
      <c r="B5" s="5" t="s">
        <v>233</v>
      </c>
      <c r="C5" s="6" t="s">
        <v>233</v>
      </c>
      <c r="D5" s="6" t="s">
        <v>234</v>
      </c>
      <c r="E5" s="5" t="s">
        <v>235</v>
      </c>
      <c r="F5" s="7" t="str">
        <f>CONCATENATE(VLOOKUP(E5,T_REGIONES[],2),"_",VLOOKUP(B5,T_PROVINCIAS[],2))</f>
        <v>CR_SJO</v>
      </c>
      <c r="G5" s="7" t="str">
        <f t="shared" ref="G5:G68" si="0">CONCATENATE(F5,"_",C5)</f>
        <v>CR_SJO_SAN JOSE</v>
      </c>
      <c r="H5" s="12" t="str">
        <f>CONCATENATE("DIST_",F5,"_",MID(A5,1,3))</f>
        <v>DIST_CR_SJO_101</v>
      </c>
      <c r="I5" s="5">
        <v>1</v>
      </c>
      <c r="J5" s="5"/>
      <c r="K5" s="5"/>
      <c r="L5" s="5"/>
      <c r="M5" s="20" t="s">
        <v>360</v>
      </c>
      <c r="N5" s="12" t="s">
        <v>685</v>
      </c>
      <c r="S5" s="23" t="s">
        <v>345</v>
      </c>
      <c r="T5" s="29" t="s">
        <v>575</v>
      </c>
      <c r="X5" s="9" t="s">
        <v>396</v>
      </c>
      <c r="Y5" s="22">
        <v>603</v>
      </c>
      <c r="AA5" s="21" t="s">
        <v>345</v>
      </c>
      <c r="AB5" s="21" t="s">
        <v>575</v>
      </c>
      <c r="AC5" s="9" t="s">
        <v>396</v>
      </c>
      <c r="AD5" s="21" t="s">
        <v>881</v>
      </c>
      <c r="AE5" s="9" t="s">
        <v>601</v>
      </c>
      <c r="AG5" s="12">
        <v>2</v>
      </c>
      <c r="AH5" s="2" t="s">
        <v>965</v>
      </c>
      <c r="AI5" s="12" t="s">
        <v>5</v>
      </c>
      <c r="AK5" s="2" t="s">
        <v>2</v>
      </c>
      <c r="AL5" s="12" t="s">
        <v>987</v>
      </c>
    </row>
    <row r="6" spans="1:38" ht="13" x14ac:dyDescent="0.3">
      <c r="A6" s="1">
        <v>10102</v>
      </c>
      <c r="B6" s="5" t="s">
        <v>233</v>
      </c>
      <c r="C6" s="6" t="s">
        <v>233</v>
      </c>
      <c r="D6" s="6" t="s">
        <v>236</v>
      </c>
      <c r="E6" s="5" t="s">
        <v>235</v>
      </c>
      <c r="F6" s="7" t="str">
        <f>CONCATENATE(VLOOKUP(E6,T_REGIONES[],2),"_",VLOOKUP(B6,T_PROVINCIAS[],2))</f>
        <v>CR_SJO</v>
      </c>
      <c r="G6" s="7" t="str">
        <f t="shared" si="0"/>
        <v>CR_SJO_SAN JOSE</v>
      </c>
      <c r="H6" s="12" t="str">
        <f t="shared" ref="H6:H69" si="1">CONCATENATE("DIST_",F6,"_",MID(A6,1,3))</f>
        <v>DIST_CR_SJO_101</v>
      </c>
      <c r="I6" s="5">
        <v>1</v>
      </c>
      <c r="J6" s="5"/>
      <c r="K6" s="5"/>
      <c r="L6" s="5"/>
      <c r="M6" s="20" t="s">
        <v>447</v>
      </c>
      <c r="N6" s="12" t="s">
        <v>686</v>
      </c>
      <c r="S6" s="23"/>
      <c r="T6" s="29" t="s">
        <v>233</v>
      </c>
      <c r="X6" s="9" t="s">
        <v>629</v>
      </c>
      <c r="Y6" s="22">
        <v>610</v>
      </c>
      <c r="AA6" s="21"/>
      <c r="AB6" s="21"/>
      <c r="AC6" s="9"/>
      <c r="AD6" s="21"/>
      <c r="AE6" s="9" t="s">
        <v>597</v>
      </c>
      <c r="AG6" s="12">
        <v>3</v>
      </c>
      <c r="AH6" s="2" t="s">
        <v>966</v>
      </c>
      <c r="AI6" s="12" t="s">
        <v>26</v>
      </c>
      <c r="AK6" s="2" t="s">
        <v>10</v>
      </c>
      <c r="AL6" s="12" t="s">
        <v>983</v>
      </c>
    </row>
    <row r="7" spans="1:38" ht="13" x14ac:dyDescent="0.3">
      <c r="A7" s="1">
        <v>10103</v>
      </c>
      <c r="B7" s="5" t="s">
        <v>233</v>
      </c>
      <c r="C7" s="6" t="s">
        <v>233</v>
      </c>
      <c r="D7" s="6" t="s">
        <v>237</v>
      </c>
      <c r="E7" s="5" t="s">
        <v>235</v>
      </c>
      <c r="F7" s="7" t="str">
        <f>CONCATENATE(VLOOKUP(E7,T_REGIONES[],2),"_",VLOOKUP(B7,T_PROVINCIAS[],2))</f>
        <v>CR_SJO</v>
      </c>
      <c r="G7" s="7" t="str">
        <f t="shared" si="0"/>
        <v>CR_SJO_SAN JOSE</v>
      </c>
      <c r="H7" s="12" t="str">
        <f t="shared" si="1"/>
        <v>DIST_CR_SJO_101</v>
      </c>
      <c r="I7" s="5">
        <v>1</v>
      </c>
      <c r="J7" s="5"/>
      <c r="K7" s="5"/>
      <c r="L7" s="5"/>
      <c r="M7" s="20" t="s">
        <v>520</v>
      </c>
      <c r="N7" s="12" t="s">
        <v>687</v>
      </c>
      <c r="S7" s="54"/>
      <c r="T7" s="58" t="s">
        <v>1211</v>
      </c>
      <c r="X7" s="9" t="s">
        <v>621</v>
      </c>
      <c r="Y7" s="22">
        <v>608</v>
      </c>
      <c r="AA7" s="21"/>
      <c r="AB7" s="21"/>
      <c r="AC7" s="9"/>
      <c r="AD7" s="21"/>
      <c r="AE7" s="9" t="s">
        <v>602</v>
      </c>
      <c r="AG7" s="12">
        <v>4</v>
      </c>
      <c r="AH7" s="2" t="s">
        <v>967</v>
      </c>
      <c r="AI7" s="12" t="s">
        <v>45</v>
      </c>
      <c r="AK7" s="2" t="s">
        <v>988</v>
      </c>
      <c r="AL7" s="12" t="s">
        <v>981</v>
      </c>
    </row>
    <row r="8" spans="1:38" ht="13" x14ac:dyDescent="0.3">
      <c r="A8" s="1">
        <v>10104</v>
      </c>
      <c r="B8" s="5" t="s">
        <v>233</v>
      </c>
      <c r="C8" s="6" t="s">
        <v>233</v>
      </c>
      <c r="D8" s="6" t="s">
        <v>238</v>
      </c>
      <c r="E8" s="5" t="s">
        <v>235</v>
      </c>
      <c r="F8" s="7" t="str">
        <f>CONCATENATE(VLOOKUP(E8,T_REGIONES[],2),"_",VLOOKUP(B8,T_PROVINCIAS[],2))</f>
        <v>CR_SJO</v>
      </c>
      <c r="G8" s="7" t="str">
        <f t="shared" si="0"/>
        <v>CR_SJO_SAN JOSE</v>
      </c>
      <c r="H8" s="12" t="str">
        <f t="shared" si="1"/>
        <v>DIST_CR_SJO_101</v>
      </c>
      <c r="I8" s="5">
        <v>1</v>
      </c>
      <c r="J8" s="5"/>
      <c r="K8" s="5"/>
      <c r="L8" s="5"/>
      <c r="M8" s="20" t="s">
        <v>491</v>
      </c>
      <c r="N8" s="12" t="s">
        <v>688</v>
      </c>
      <c r="S8" s="23" t="s">
        <v>235</v>
      </c>
      <c r="T8" s="29" t="s">
        <v>360</v>
      </c>
      <c r="X8" s="9" t="s">
        <v>617</v>
      </c>
      <c r="Y8" s="22">
        <v>607</v>
      </c>
      <c r="AA8" s="21"/>
      <c r="AB8" s="21"/>
      <c r="AC8" s="9"/>
      <c r="AD8" s="21"/>
      <c r="AE8" s="9" t="s">
        <v>396</v>
      </c>
      <c r="AG8" s="12">
        <v>5</v>
      </c>
      <c r="AH8" s="2" t="s">
        <v>968</v>
      </c>
      <c r="AI8" s="12" t="s">
        <v>67</v>
      </c>
      <c r="AK8" s="2" t="s">
        <v>989</v>
      </c>
      <c r="AL8" s="12" t="s">
        <v>982</v>
      </c>
    </row>
    <row r="9" spans="1:38" ht="13" x14ac:dyDescent="0.3">
      <c r="A9" s="1">
        <v>10105</v>
      </c>
      <c r="B9" s="5" t="s">
        <v>233</v>
      </c>
      <c r="C9" s="6" t="s">
        <v>233</v>
      </c>
      <c r="D9" s="6" t="s">
        <v>239</v>
      </c>
      <c r="E9" s="5" t="s">
        <v>235</v>
      </c>
      <c r="F9" s="7" t="str">
        <f>CONCATENATE(VLOOKUP(E9,T_REGIONES[],2),"_",VLOOKUP(B9,T_PROVINCIAS[],2))</f>
        <v>CR_SJO</v>
      </c>
      <c r="G9" s="7" t="str">
        <f t="shared" si="0"/>
        <v>CR_SJO_SAN JOSE</v>
      </c>
      <c r="H9" s="12" t="str">
        <f t="shared" si="1"/>
        <v>DIST_CR_SJO_101</v>
      </c>
      <c r="I9" s="5">
        <v>1</v>
      </c>
      <c r="J9" s="5"/>
      <c r="K9" s="5"/>
      <c r="L9" s="5"/>
      <c r="M9" s="20" t="s">
        <v>637</v>
      </c>
      <c r="N9" s="12" t="s">
        <v>689</v>
      </c>
      <c r="S9" s="23"/>
      <c r="T9" s="29" t="s">
        <v>447</v>
      </c>
      <c r="X9" s="9" t="s">
        <v>606</v>
      </c>
      <c r="Y9" s="22">
        <v>605</v>
      </c>
      <c r="AA9" s="21"/>
      <c r="AB9" s="21"/>
      <c r="AC9" s="9"/>
      <c r="AD9" s="21"/>
      <c r="AE9" s="9" t="s">
        <v>600</v>
      </c>
      <c r="AG9" s="12">
        <v>6</v>
      </c>
      <c r="AH9" s="2" t="s">
        <v>969</v>
      </c>
      <c r="AI9" s="12" t="s">
        <v>1027</v>
      </c>
      <c r="AK9" s="2" t="s">
        <v>1</v>
      </c>
      <c r="AL9" s="12" t="s">
        <v>984</v>
      </c>
    </row>
    <row r="10" spans="1:38" ht="13" x14ac:dyDescent="0.3">
      <c r="A10" s="1">
        <v>10106</v>
      </c>
      <c r="B10" s="5" t="s">
        <v>233</v>
      </c>
      <c r="C10" s="6" t="s">
        <v>233</v>
      </c>
      <c r="D10" s="6" t="s">
        <v>240</v>
      </c>
      <c r="E10" s="5" t="s">
        <v>235</v>
      </c>
      <c r="F10" s="7" t="str">
        <f>CONCATENATE(VLOOKUP(E10,T_REGIONES[],2),"_",VLOOKUP(B10,T_PROVINCIAS[],2))</f>
        <v>CR_SJO</v>
      </c>
      <c r="G10" s="7" t="str">
        <f t="shared" si="0"/>
        <v>CR_SJO_SAN JOSE</v>
      </c>
      <c r="H10" s="12" t="str">
        <f t="shared" si="1"/>
        <v>DIST_CR_SJO_101</v>
      </c>
      <c r="I10" s="5">
        <v>1</v>
      </c>
      <c r="J10" s="5"/>
      <c r="K10" s="5"/>
      <c r="L10" s="5"/>
      <c r="M10" s="20" t="s">
        <v>575</v>
      </c>
      <c r="N10" s="12" t="s">
        <v>690</v>
      </c>
      <c r="S10" s="23"/>
      <c r="T10" s="29" t="s">
        <v>491</v>
      </c>
      <c r="X10" s="9" t="s">
        <v>343</v>
      </c>
      <c r="Y10" s="22">
        <v>119</v>
      </c>
      <c r="AA10" s="21"/>
      <c r="AB10" s="21"/>
      <c r="AC10" s="9"/>
      <c r="AD10" s="21"/>
      <c r="AE10" s="9" t="s">
        <v>599</v>
      </c>
      <c r="AG10" s="12">
        <v>7</v>
      </c>
      <c r="AH10" s="2" t="s">
        <v>970</v>
      </c>
      <c r="AI10" s="12" t="s">
        <v>111</v>
      </c>
      <c r="AL10" s="12"/>
    </row>
    <row r="11" spans="1:38" ht="13" x14ac:dyDescent="0.3">
      <c r="A11" s="1">
        <v>10107</v>
      </c>
      <c r="B11" s="5" t="s">
        <v>233</v>
      </c>
      <c r="C11" s="6" t="s">
        <v>233</v>
      </c>
      <c r="D11" s="6" t="s">
        <v>241</v>
      </c>
      <c r="E11" s="5" t="s">
        <v>235</v>
      </c>
      <c r="F11" s="7" t="str">
        <f>CONCATENATE(VLOOKUP(E11,T_REGIONES[],2),"_",VLOOKUP(B11,T_PROVINCIAS[],2))</f>
        <v>CR_SJO</v>
      </c>
      <c r="G11" s="7" t="str">
        <f t="shared" si="0"/>
        <v>CR_SJO_SAN JOSE</v>
      </c>
      <c r="H11" s="12" t="str">
        <f t="shared" si="1"/>
        <v>DIST_CR_SJO_101</v>
      </c>
      <c r="I11" s="5">
        <v>1</v>
      </c>
      <c r="J11" s="5"/>
      <c r="K11" s="5"/>
      <c r="L11" s="5"/>
      <c r="M11" s="20" t="s">
        <v>233</v>
      </c>
      <c r="N11" s="12" t="s">
        <v>691</v>
      </c>
      <c r="S11" s="23"/>
      <c r="T11" s="29" t="s">
        <v>233</v>
      </c>
      <c r="X11" s="9" t="s">
        <v>360</v>
      </c>
      <c r="Y11" s="22">
        <v>201</v>
      </c>
      <c r="AA11" s="21"/>
      <c r="AB11" s="21"/>
      <c r="AC11" s="9"/>
      <c r="AD11" s="21"/>
      <c r="AE11" s="9" t="s">
        <v>598</v>
      </c>
      <c r="AG11" s="12">
        <v>8</v>
      </c>
      <c r="AH11" s="2" t="s">
        <v>971</v>
      </c>
      <c r="AI11" s="12" t="s">
        <v>127</v>
      </c>
      <c r="AL11" s="12"/>
    </row>
    <row r="12" spans="1:38" ht="13" x14ac:dyDescent="0.3">
      <c r="A12" s="1">
        <v>10108</v>
      </c>
      <c r="B12" s="5" t="s">
        <v>233</v>
      </c>
      <c r="C12" s="6" t="s">
        <v>233</v>
      </c>
      <c r="D12" s="6" t="s">
        <v>242</v>
      </c>
      <c r="E12" s="5" t="s">
        <v>235</v>
      </c>
      <c r="F12" s="7" t="str">
        <f>CONCATENATE(VLOOKUP(E12,T_REGIONES[],2),"_",VLOOKUP(B12,T_PROVINCIAS[],2))</f>
        <v>CR_SJO</v>
      </c>
      <c r="G12" s="7" t="str">
        <f t="shared" si="0"/>
        <v>CR_SJO_SAN JOSE</v>
      </c>
      <c r="H12" s="12" t="str">
        <f t="shared" si="1"/>
        <v>DIST_CR_SJO_101</v>
      </c>
      <c r="I12" s="5">
        <v>1</v>
      </c>
      <c r="J12" s="5"/>
      <c r="K12" s="5"/>
      <c r="L12" s="5"/>
      <c r="M12" s="58" t="s">
        <v>1211</v>
      </c>
      <c r="N12" s="81" t="s">
        <v>1212</v>
      </c>
      <c r="S12" s="54"/>
      <c r="T12" s="58" t="s">
        <v>1211</v>
      </c>
      <c r="X12" s="9" t="s">
        <v>387</v>
      </c>
      <c r="Y12" s="22">
        <v>205</v>
      </c>
      <c r="AA12" s="21"/>
      <c r="AB12" s="21"/>
      <c r="AC12" s="9"/>
      <c r="AD12" s="21"/>
      <c r="AE12" s="9" t="s">
        <v>596</v>
      </c>
      <c r="AG12" s="12">
        <v>9</v>
      </c>
      <c r="AH12" s="2" t="s">
        <v>972</v>
      </c>
      <c r="AI12" s="12" t="s">
        <v>145</v>
      </c>
    </row>
    <row r="13" spans="1:38" ht="13" x14ac:dyDescent="0.3">
      <c r="A13" s="1">
        <v>10109</v>
      </c>
      <c r="B13" s="5" t="s">
        <v>233</v>
      </c>
      <c r="C13" s="6" t="s">
        <v>233</v>
      </c>
      <c r="D13" s="6" t="s">
        <v>243</v>
      </c>
      <c r="E13" s="5" t="s">
        <v>235</v>
      </c>
      <c r="F13" s="7" t="str">
        <f>CONCATENATE(VLOOKUP(E13,T_REGIONES[],2),"_",VLOOKUP(B13,T_PROVINCIAS[],2))</f>
        <v>CR_SJO</v>
      </c>
      <c r="G13" s="7" t="str">
        <f t="shared" si="0"/>
        <v>CR_SJO_SAN JOSE</v>
      </c>
      <c r="H13" s="12" t="str">
        <f t="shared" si="1"/>
        <v>DIST_CR_SJO_101</v>
      </c>
      <c r="I13" s="5">
        <v>1</v>
      </c>
      <c r="J13" s="5"/>
      <c r="K13" s="5"/>
      <c r="L13" s="5"/>
      <c r="S13" s="55" t="s">
        <v>522</v>
      </c>
      <c r="T13" s="29" t="s">
        <v>520</v>
      </c>
      <c r="X13" s="9" t="s">
        <v>377</v>
      </c>
      <c r="Y13" s="22">
        <v>203</v>
      </c>
      <c r="AA13" s="21"/>
      <c r="AB13" s="21"/>
      <c r="AC13" s="9"/>
      <c r="AD13" s="21"/>
      <c r="AE13" s="9" t="s">
        <v>595</v>
      </c>
      <c r="AG13" s="12">
        <v>10</v>
      </c>
      <c r="AH13" s="2" t="s">
        <v>973</v>
      </c>
      <c r="AI13" s="12" t="s">
        <v>159</v>
      </c>
      <c r="AL13" s="12"/>
    </row>
    <row r="14" spans="1:38" ht="13" x14ac:dyDescent="0.3">
      <c r="A14" s="1">
        <v>10110</v>
      </c>
      <c r="B14" s="5" t="s">
        <v>233</v>
      </c>
      <c r="C14" s="6" t="s">
        <v>233</v>
      </c>
      <c r="D14" s="6" t="s">
        <v>244</v>
      </c>
      <c r="E14" s="5" t="s">
        <v>235</v>
      </c>
      <c r="F14" s="7" t="str">
        <f>CONCATENATE(VLOOKUP(E14,T_REGIONES[],2),"_",VLOOKUP(B14,T_PROVINCIAS[],2))</f>
        <v>CR_SJO</v>
      </c>
      <c r="G14" s="7" t="str">
        <f t="shared" si="0"/>
        <v>CR_SJO_SAN JOSE</v>
      </c>
      <c r="H14" s="12" t="str">
        <f t="shared" si="1"/>
        <v>DIST_CR_SJO_101</v>
      </c>
      <c r="I14" s="5">
        <v>1</v>
      </c>
      <c r="J14" s="5"/>
      <c r="K14" s="5"/>
      <c r="L14" s="5"/>
      <c r="M14" s="11" t="s">
        <v>707</v>
      </c>
      <c r="S14" s="56" t="s">
        <v>638</v>
      </c>
      <c r="T14" s="29" t="s">
        <v>637</v>
      </c>
      <c r="X14" s="9" t="s">
        <v>391</v>
      </c>
      <c r="Y14" s="22">
        <v>206</v>
      </c>
      <c r="AE14" s="58" t="s">
        <v>1215</v>
      </c>
      <c r="AG14" s="12">
        <v>11</v>
      </c>
      <c r="AH14" s="2" t="s">
        <v>974</v>
      </c>
      <c r="AI14" s="12" t="s">
        <v>173</v>
      </c>
      <c r="AL14" s="12"/>
    </row>
    <row r="15" spans="1:38" ht="13" x14ac:dyDescent="0.3">
      <c r="A15" s="1">
        <v>10111</v>
      </c>
      <c r="B15" s="5" t="s">
        <v>233</v>
      </c>
      <c r="C15" s="6" t="s">
        <v>233</v>
      </c>
      <c r="D15" s="6" t="s">
        <v>245</v>
      </c>
      <c r="E15" s="5" t="s">
        <v>235</v>
      </c>
      <c r="F15" s="7" t="str">
        <f>CONCATENATE(VLOOKUP(E15,T_REGIONES[],2),"_",VLOOKUP(B15,T_PROVINCIAS[],2))</f>
        <v>CR_SJO</v>
      </c>
      <c r="G15" s="7" t="str">
        <f t="shared" si="0"/>
        <v>CR_SJO_SAN JOSE</v>
      </c>
      <c r="H15" s="12" t="str">
        <f t="shared" si="1"/>
        <v>DIST_CR_SJO_101</v>
      </c>
      <c r="I15" s="5">
        <v>1</v>
      </c>
      <c r="J15" s="5"/>
      <c r="K15" s="5"/>
      <c r="L15" s="5"/>
      <c r="M15" s="13" t="s">
        <v>668</v>
      </c>
      <c r="N15" s="14" t="s">
        <v>669</v>
      </c>
      <c r="O15" s="14" t="s">
        <v>678</v>
      </c>
      <c r="S15" s="23" t="s">
        <v>368</v>
      </c>
      <c r="T15" s="29" t="s">
        <v>360</v>
      </c>
      <c r="X15" s="9" t="s">
        <v>394</v>
      </c>
      <c r="Y15" s="22">
        <v>207</v>
      </c>
      <c r="AA15" s="21"/>
      <c r="AB15" s="21"/>
      <c r="AC15" s="9" t="s">
        <v>629</v>
      </c>
      <c r="AD15" s="21" t="s">
        <v>882</v>
      </c>
      <c r="AE15" s="9" t="s">
        <v>632</v>
      </c>
      <c r="AG15" s="12">
        <v>12</v>
      </c>
      <c r="AH15" s="2" t="s">
        <v>975</v>
      </c>
      <c r="AI15" s="12" t="s">
        <v>194</v>
      </c>
      <c r="AL15" s="12"/>
    </row>
    <row r="16" spans="1:38" ht="13" x14ac:dyDescent="0.3">
      <c r="A16" s="1">
        <v>10201</v>
      </c>
      <c r="B16" s="5" t="s">
        <v>233</v>
      </c>
      <c r="C16" s="5" t="s">
        <v>246</v>
      </c>
      <c r="D16" s="5" t="s">
        <v>246</v>
      </c>
      <c r="E16" s="5" t="s">
        <v>235</v>
      </c>
      <c r="F16" s="7" t="str">
        <f>CONCATENATE(VLOOKUP(E16,T_REGIONES[],2),"_",VLOOKUP(B16,T_PROVINCIAS[],2))</f>
        <v>CR_SJO</v>
      </c>
      <c r="G16" s="7" t="str">
        <f t="shared" si="0"/>
        <v>CR_SJO_ESCAZU</v>
      </c>
      <c r="H16" s="12" t="str">
        <f t="shared" si="1"/>
        <v>DIST_CR_SJO_102</v>
      </c>
      <c r="I16" s="5">
        <v>1</v>
      </c>
      <c r="J16" s="5"/>
      <c r="K16" s="5"/>
      <c r="L16" s="5"/>
      <c r="M16" s="9" t="s">
        <v>345</v>
      </c>
      <c r="N16" s="22" t="s">
        <v>671</v>
      </c>
      <c r="O16" s="2" t="s">
        <v>679</v>
      </c>
      <c r="S16" s="23"/>
      <c r="T16" s="29" t="s">
        <v>491</v>
      </c>
      <c r="X16" s="9" t="s">
        <v>400</v>
      </c>
      <c r="Y16" s="22">
        <v>208</v>
      </c>
      <c r="AA16" s="21"/>
      <c r="AB16" s="21"/>
      <c r="AC16" s="9"/>
      <c r="AD16" s="21"/>
      <c r="AE16" s="9" t="s">
        <v>630</v>
      </c>
      <c r="AH16" s="2"/>
      <c r="AI16" s="12"/>
      <c r="AL16" s="12"/>
    </row>
    <row r="17" spans="1:38" ht="13" x14ac:dyDescent="0.3">
      <c r="A17" s="1">
        <v>10202</v>
      </c>
      <c r="B17" s="5" t="s">
        <v>233</v>
      </c>
      <c r="C17" s="5" t="s">
        <v>246</v>
      </c>
      <c r="D17" s="5" t="s">
        <v>247</v>
      </c>
      <c r="E17" s="5" t="s">
        <v>235</v>
      </c>
      <c r="F17" s="7" t="str">
        <f>CONCATENATE(VLOOKUP(E17,T_REGIONES[],2),"_",VLOOKUP(B17,T_PROVINCIAS[],2))</f>
        <v>CR_SJO</v>
      </c>
      <c r="G17" s="7" t="str">
        <f t="shared" si="0"/>
        <v>CR_SJO_ESCAZU</v>
      </c>
      <c r="H17" s="12" t="str">
        <f t="shared" si="1"/>
        <v>DIST_CR_SJO_102</v>
      </c>
      <c r="I17" s="5">
        <v>1</v>
      </c>
      <c r="J17" s="5"/>
      <c r="K17" s="5"/>
      <c r="L17" s="5"/>
      <c r="M17" s="9" t="s">
        <v>235</v>
      </c>
      <c r="N17" s="22" t="s">
        <v>672</v>
      </c>
      <c r="O17" s="2" t="s">
        <v>680</v>
      </c>
      <c r="S17" s="54"/>
      <c r="T17" s="58" t="s">
        <v>1211</v>
      </c>
      <c r="X17" s="9" t="s">
        <v>369</v>
      </c>
      <c r="Y17" s="22">
        <v>202</v>
      </c>
      <c r="AA17" s="21"/>
      <c r="AB17" s="21"/>
      <c r="AC17" s="9"/>
      <c r="AD17" s="21"/>
      <c r="AE17" s="9" t="s">
        <v>631</v>
      </c>
      <c r="AG17" s="137" t="s">
        <v>1031</v>
      </c>
      <c r="AH17" s="137"/>
      <c r="AL17" s="12"/>
    </row>
    <row r="18" spans="1:38" ht="13" x14ac:dyDescent="0.3">
      <c r="A18" s="1">
        <v>10203</v>
      </c>
      <c r="B18" s="5" t="s">
        <v>233</v>
      </c>
      <c r="C18" s="5" t="s">
        <v>246</v>
      </c>
      <c r="D18" s="5" t="s">
        <v>248</v>
      </c>
      <c r="E18" s="5" t="s">
        <v>235</v>
      </c>
      <c r="F18" s="7" t="str">
        <f>CONCATENATE(VLOOKUP(E18,T_REGIONES[],2),"_",VLOOKUP(B18,T_PROVINCIAS[],2))</f>
        <v>CR_SJO</v>
      </c>
      <c r="G18" s="7" t="str">
        <f t="shared" si="0"/>
        <v>CR_SJO_ESCAZU</v>
      </c>
      <c r="H18" s="12" t="str">
        <f t="shared" si="1"/>
        <v>DIST_CR_SJO_102</v>
      </c>
      <c r="I18" s="5">
        <v>1</v>
      </c>
      <c r="J18" s="5"/>
      <c r="K18" s="5"/>
      <c r="L18" s="5"/>
      <c r="M18" s="9" t="s">
        <v>522</v>
      </c>
      <c r="N18" s="22" t="s">
        <v>673</v>
      </c>
      <c r="O18" s="2" t="s">
        <v>681</v>
      </c>
      <c r="S18" s="23" t="s">
        <v>383</v>
      </c>
      <c r="T18" s="29" t="s">
        <v>360</v>
      </c>
      <c r="X18" s="9" t="s">
        <v>425</v>
      </c>
      <c r="Y18" s="22">
        <v>212</v>
      </c>
      <c r="AA18" s="21"/>
      <c r="AB18" s="21"/>
      <c r="AC18" s="9"/>
      <c r="AD18" s="21"/>
      <c r="AE18" s="9" t="s">
        <v>633</v>
      </c>
      <c r="AG18" s="79" t="s">
        <v>669</v>
      </c>
      <c r="AH18" s="80" t="s">
        <v>1271</v>
      </c>
      <c r="AL18" s="12"/>
    </row>
    <row r="19" spans="1:38" ht="13" x14ac:dyDescent="0.3">
      <c r="A19" s="1">
        <v>10301</v>
      </c>
      <c r="B19" s="5" t="s">
        <v>233</v>
      </c>
      <c r="C19" s="6" t="s">
        <v>249</v>
      </c>
      <c r="D19" s="6" t="s">
        <v>249</v>
      </c>
      <c r="E19" s="5" t="s">
        <v>235</v>
      </c>
      <c r="F19" s="7" t="str">
        <f>CONCATENATE(VLOOKUP(E19,T_REGIONES[],2),"_",VLOOKUP(B19,T_PROVINCIAS[],2))</f>
        <v>CR_SJO</v>
      </c>
      <c r="G19" s="7" t="str">
        <f t="shared" si="0"/>
        <v>CR_SJO_DESAMPARADOS</v>
      </c>
      <c r="H19" s="12" t="str">
        <f t="shared" si="1"/>
        <v>DIST_CR_SJO_103</v>
      </c>
      <c r="I19" s="5">
        <v>1</v>
      </c>
      <c r="J19" s="5"/>
      <c r="K19" s="5"/>
      <c r="L19" s="5"/>
      <c r="M19" s="9" t="s">
        <v>638</v>
      </c>
      <c r="N19" s="22" t="s">
        <v>674</v>
      </c>
      <c r="O19" s="2" t="s">
        <v>682</v>
      </c>
      <c r="S19" s="23"/>
      <c r="T19" s="29" t="s">
        <v>575</v>
      </c>
      <c r="X19" s="9" t="s">
        <v>420</v>
      </c>
      <c r="Y19" s="22">
        <v>211</v>
      </c>
      <c r="AE19" s="58" t="s">
        <v>1215</v>
      </c>
      <c r="AG19" s="12">
        <v>1</v>
      </c>
      <c r="AH19" s="2" t="s">
        <v>1272</v>
      </c>
      <c r="AL19" s="12"/>
    </row>
    <row r="20" spans="1:38" ht="13" x14ac:dyDescent="0.3">
      <c r="A20" s="1">
        <v>10302</v>
      </c>
      <c r="B20" s="5" t="s">
        <v>233</v>
      </c>
      <c r="C20" s="6" t="s">
        <v>249</v>
      </c>
      <c r="D20" s="6" t="s">
        <v>250</v>
      </c>
      <c r="E20" s="5" t="s">
        <v>235</v>
      </c>
      <c r="F20" s="7" t="str">
        <f>CONCATENATE(VLOOKUP(E20,T_REGIONES[],2),"_",VLOOKUP(B20,T_PROVINCIAS[],2))</f>
        <v>CR_SJO</v>
      </c>
      <c r="G20" s="7" t="str">
        <f t="shared" si="0"/>
        <v>CR_SJO_DESAMPARADOS</v>
      </c>
      <c r="H20" s="12" t="str">
        <f t="shared" si="1"/>
        <v>DIST_CR_SJO_103</v>
      </c>
      <c r="I20" s="5">
        <v>1</v>
      </c>
      <c r="J20" s="5"/>
      <c r="K20" s="5"/>
      <c r="L20" s="5"/>
      <c r="M20" s="9" t="s">
        <v>368</v>
      </c>
      <c r="N20" s="22" t="s">
        <v>675</v>
      </c>
      <c r="O20" s="2" t="s">
        <v>683</v>
      </c>
      <c r="S20" s="54"/>
      <c r="T20" s="58" t="s">
        <v>1211</v>
      </c>
      <c r="X20" s="9" t="s">
        <v>479</v>
      </c>
      <c r="Y20" s="22">
        <v>306</v>
      </c>
      <c r="AA20" s="21"/>
      <c r="AB20" s="21"/>
      <c r="AC20" s="9" t="s">
        <v>621</v>
      </c>
      <c r="AD20" s="21" t="s">
        <v>883</v>
      </c>
      <c r="AE20" s="9" t="s">
        <v>624</v>
      </c>
      <c r="AG20" s="12">
        <v>2</v>
      </c>
      <c r="AH20" s="2" t="s">
        <v>1268</v>
      </c>
    </row>
    <row r="21" spans="1:38" ht="13" x14ac:dyDescent="0.3">
      <c r="A21" s="1">
        <v>10303</v>
      </c>
      <c r="B21" s="5" t="s">
        <v>233</v>
      </c>
      <c r="C21" s="6" t="s">
        <v>249</v>
      </c>
      <c r="D21" s="6" t="s">
        <v>251</v>
      </c>
      <c r="E21" s="5" t="s">
        <v>235</v>
      </c>
      <c r="F21" s="7" t="str">
        <f>CONCATENATE(VLOOKUP(E21,T_REGIONES[],2),"_",VLOOKUP(B21,T_PROVINCIAS[],2))</f>
        <v>CR_SJO</v>
      </c>
      <c r="G21" s="7" t="str">
        <f t="shared" si="0"/>
        <v>CR_SJO_DESAMPARADOS</v>
      </c>
      <c r="H21" s="12" t="str">
        <f t="shared" si="1"/>
        <v>DIST_CR_SJO_103</v>
      </c>
      <c r="I21" s="5">
        <v>1</v>
      </c>
      <c r="J21" s="5"/>
      <c r="K21" s="5"/>
      <c r="L21" s="5"/>
      <c r="M21" s="9" t="s">
        <v>383</v>
      </c>
      <c r="N21" s="22" t="s">
        <v>676</v>
      </c>
      <c r="O21" s="2" t="s">
        <v>684</v>
      </c>
      <c r="S21" s="23" t="s">
        <v>1211</v>
      </c>
      <c r="T21" s="57" t="s">
        <v>1211</v>
      </c>
      <c r="X21" s="9" t="s">
        <v>447</v>
      </c>
      <c r="Y21" s="22">
        <v>301</v>
      </c>
      <c r="AA21" s="21"/>
      <c r="AB21" s="21"/>
      <c r="AC21" s="9"/>
      <c r="AD21" s="21"/>
      <c r="AE21" s="9" t="s">
        <v>627</v>
      </c>
      <c r="AG21" s="12">
        <v>3</v>
      </c>
      <c r="AH21" s="2" t="s">
        <v>1269</v>
      </c>
    </row>
    <row r="22" spans="1:38" ht="13" x14ac:dyDescent="0.3">
      <c r="A22" s="1">
        <v>10304</v>
      </c>
      <c r="B22" s="5" t="s">
        <v>233</v>
      </c>
      <c r="C22" s="6" t="s">
        <v>249</v>
      </c>
      <c r="D22" s="6" t="s">
        <v>252</v>
      </c>
      <c r="E22" s="5" t="s">
        <v>235</v>
      </c>
      <c r="F22" s="7" t="str">
        <f>CONCATENATE(VLOOKUP(E22,T_REGIONES[],2),"_",VLOOKUP(B22,T_PROVINCIAS[],2))</f>
        <v>CR_SJO</v>
      </c>
      <c r="G22" s="7" t="str">
        <f t="shared" si="0"/>
        <v>CR_SJO_DESAMPARADOS</v>
      </c>
      <c r="H22" s="12" t="str">
        <f t="shared" si="1"/>
        <v>DIST_CR_SJO_103</v>
      </c>
      <c r="I22" s="5">
        <v>1</v>
      </c>
      <c r="J22" s="5"/>
      <c r="K22" s="5"/>
      <c r="L22" s="5"/>
      <c r="M22" s="58" t="s">
        <v>1211</v>
      </c>
      <c r="N22" s="81" t="s">
        <v>1212</v>
      </c>
      <c r="O22" s="58" t="s">
        <v>1213</v>
      </c>
      <c r="X22" s="9" t="s">
        <v>487</v>
      </c>
      <c r="Y22" s="22">
        <v>308</v>
      </c>
      <c r="AA22" s="21"/>
      <c r="AB22" s="21"/>
      <c r="AC22" s="9"/>
      <c r="AD22" s="21"/>
      <c r="AE22" s="9" t="s">
        <v>625</v>
      </c>
      <c r="AG22" s="12">
        <v>4</v>
      </c>
      <c r="AH22" s="2" t="s">
        <v>1270</v>
      </c>
    </row>
    <row r="23" spans="1:38" ht="13" x14ac:dyDescent="0.3">
      <c r="A23" s="1">
        <v>10305</v>
      </c>
      <c r="B23" s="5" t="s">
        <v>233</v>
      </c>
      <c r="C23" s="6" t="s">
        <v>249</v>
      </c>
      <c r="D23" s="6" t="s">
        <v>247</v>
      </c>
      <c r="E23" s="5" t="s">
        <v>235</v>
      </c>
      <c r="F23" s="7" t="str">
        <f>CONCATENATE(VLOOKUP(E23,T_REGIONES[],2),"_",VLOOKUP(B23,T_PROVINCIAS[],2))</f>
        <v>CR_SJO</v>
      </c>
      <c r="G23" s="7" t="str">
        <f t="shared" si="0"/>
        <v>CR_SJO_DESAMPARADOS</v>
      </c>
      <c r="H23" s="12" t="str">
        <f t="shared" si="1"/>
        <v>DIST_CR_SJO_103</v>
      </c>
      <c r="I23" s="5">
        <v>1</v>
      </c>
      <c r="J23" s="5"/>
      <c r="K23" s="5"/>
      <c r="L23" s="5"/>
      <c r="U23" s="2" t="s">
        <v>1217</v>
      </c>
      <c r="X23" s="9" t="s">
        <v>465</v>
      </c>
      <c r="Y23" s="22">
        <v>304</v>
      </c>
      <c r="AA23" s="21"/>
      <c r="AB23" s="21"/>
      <c r="AC23" s="9"/>
      <c r="AD23" s="21"/>
      <c r="AE23" s="9" t="s">
        <v>626</v>
      </c>
      <c r="AH23" s="2"/>
    </row>
    <row r="24" spans="1:38" ht="13" x14ac:dyDescent="0.3">
      <c r="A24" s="1">
        <v>10306</v>
      </c>
      <c r="B24" s="5" t="s">
        <v>233</v>
      </c>
      <c r="C24" s="6" t="s">
        <v>249</v>
      </c>
      <c r="D24" s="6" t="s">
        <v>253</v>
      </c>
      <c r="E24" s="5" t="s">
        <v>235</v>
      </c>
      <c r="F24" s="7" t="str">
        <f>CONCATENATE(VLOOKUP(E24,T_REGIONES[],2),"_",VLOOKUP(B24,T_PROVINCIAS[],2))</f>
        <v>CR_SJO</v>
      </c>
      <c r="G24" s="7" t="str">
        <f t="shared" si="0"/>
        <v>CR_SJO_DESAMPARADOS</v>
      </c>
      <c r="H24" s="12" t="str">
        <f t="shared" si="1"/>
        <v>DIST_CR_SJO_103</v>
      </c>
      <c r="I24" s="5"/>
      <c r="J24" s="5"/>
      <c r="K24" s="5"/>
      <c r="L24" s="5"/>
      <c r="M24" s="11" t="s">
        <v>1222</v>
      </c>
      <c r="S24" s="10" t="s">
        <v>229</v>
      </c>
      <c r="T24" s="10" t="s">
        <v>226</v>
      </c>
      <c r="U24" s="10" t="s">
        <v>692</v>
      </c>
      <c r="V24" s="10" t="s">
        <v>227</v>
      </c>
      <c r="X24" s="9" t="s">
        <v>461</v>
      </c>
      <c r="Y24" s="22">
        <v>303</v>
      </c>
      <c r="AA24" s="21"/>
      <c r="AB24" s="21"/>
      <c r="AC24" s="9"/>
      <c r="AD24" s="21"/>
      <c r="AE24" s="9" t="s">
        <v>623</v>
      </c>
    </row>
    <row r="25" spans="1:38" ht="13" x14ac:dyDescent="0.3">
      <c r="A25" s="1">
        <v>10307</v>
      </c>
      <c r="B25" s="5" t="s">
        <v>233</v>
      </c>
      <c r="C25" s="6" t="s">
        <v>249</v>
      </c>
      <c r="D25" s="6" t="s">
        <v>254</v>
      </c>
      <c r="E25" s="5" t="s">
        <v>235</v>
      </c>
      <c r="F25" s="7" t="str">
        <f>CONCATENATE(VLOOKUP(E25,T_REGIONES[],2),"_",VLOOKUP(B25,T_PROVINCIAS[],2))</f>
        <v>CR_SJO</v>
      </c>
      <c r="G25" s="7" t="str">
        <f t="shared" si="0"/>
        <v>CR_SJO_DESAMPARADOS</v>
      </c>
      <c r="H25" s="12" t="str">
        <f t="shared" si="1"/>
        <v>DIST_CR_SJO_103</v>
      </c>
      <c r="I25" s="5">
        <v>1</v>
      </c>
      <c r="J25" s="5"/>
      <c r="K25" s="5"/>
      <c r="L25" s="5"/>
      <c r="M25" s="26" t="s">
        <v>711</v>
      </c>
      <c r="N25" s="26" t="s">
        <v>708</v>
      </c>
      <c r="S25" s="24" t="s">
        <v>345</v>
      </c>
      <c r="T25" s="24" t="s">
        <v>575</v>
      </c>
      <c r="U25" s="25" t="s">
        <v>700</v>
      </c>
      <c r="V25" s="25" t="s">
        <v>396</v>
      </c>
      <c r="X25" s="9" t="s">
        <v>483</v>
      </c>
      <c r="Y25" s="22">
        <v>307</v>
      </c>
      <c r="AA25" s="21"/>
      <c r="AB25" s="21"/>
      <c r="AC25" s="9"/>
      <c r="AD25" s="21"/>
      <c r="AE25" s="9" t="s">
        <v>622</v>
      </c>
    </row>
    <row r="26" spans="1:38" ht="13" x14ac:dyDescent="0.3">
      <c r="A26" s="1">
        <v>10308</v>
      </c>
      <c r="B26" s="5" t="s">
        <v>233</v>
      </c>
      <c r="C26" s="6" t="s">
        <v>249</v>
      </c>
      <c r="D26" s="6" t="s">
        <v>255</v>
      </c>
      <c r="E26" s="5" t="s">
        <v>235</v>
      </c>
      <c r="F26" s="7" t="str">
        <f>CONCATENATE(VLOOKUP(E26,T_REGIONES[],2),"_",VLOOKUP(B26,T_PROVINCIAS[],2))</f>
        <v>CR_SJO</v>
      </c>
      <c r="G26" s="7" t="str">
        <f t="shared" si="0"/>
        <v>CR_SJO_DESAMPARADOS</v>
      </c>
      <c r="H26" s="12" t="str">
        <f t="shared" si="1"/>
        <v>DIST_CR_SJO_103</v>
      </c>
      <c r="I26" s="5"/>
      <c r="J26" s="5"/>
      <c r="K26" s="5"/>
      <c r="L26" s="5"/>
      <c r="M26" s="20" t="s">
        <v>712</v>
      </c>
      <c r="N26" s="20" t="s">
        <v>796</v>
      </c>
      <c r="S26" s="24"/>
      <c r="T26" s="24"/>
      <c r="U26" s="25"/>
      <c r="V26" s="25" t="s">
        <v>629</v>
      </c>
      <c r="X26" s="9" t="s">
        <v>457</v>
      </c>
      <c r="Y26" s="22">
        <v>302</v>
      </c>
      <c r="AE26" s="58" t="s">
        <v>1215</v>
      </c>
      <c r="AG26" s="137" t="s">
        <v>1255</v>
      </c>
      <c r="AH26" s="137"/>
    </row>
    <row r="27" spans="1:38" ht="13" x14ac:dyDescent="0.3">
      <c r="A27" s="1">
        <v>10309</v>
      </c>
      <c r="B27" s="5" t="s">
        <v>233</v>
      </c>
      <c r="C27" s="6" t="s">
        <v>249</v>
      </c>
      <c r="D27" s="6" t="s">
        <v>256</v>
      </c>
      <c r="E27" s="5" t="s">
        <v>235</v>
      </c>
      <c r="F27" s="7" t="str">
        <f>CONCATENATE(VLOOKUP(E27,T_REGIONES[],2),"_",VLOOKUP(B27,T_PROVINCIAS[],2))</f>
        <v>CR_SJO</v>
      </c>
      <c r="G27" s="7" t="str">
        <f t="shared" si="0"/>
        <v>CR_SJO_DESAMPARADOS</v>
      </c>
      <c r="H27" s="12" t="str">
        <f t="shared" si="1"/>
        <v>DIST_CR_SJO_103</v>
      </c>
      <c r="I27" s="5"/>
      <c r="J27" s="5"/>
      <c r="K27" s="5"/>
      <c r="L27" s="5"/>
      <c r="M27" s="20" t="s">
        <v>713</v>
      </c>
      <c r="N27" s="20" t="s">
        <v>797</v>
      </c>
      <c r="S27" s="24"/>
      <c r="T27" s="24"/>
      <c r="U27" s="25"/>
      <c r="V27" s="25" t="s">
        <v>621</v>
      </c>
      <c r="X27" s="9" t="s">
        <v>468</v>
      </c>
      <c r="Y27" s="22">
        <v>305</v>
      </c>
      <c r="AA27" s="21"/>
      <c r="AB27" s="21"/>
      <c r="AC27" s="9" t="s">
        <v>617</v>
      </c>
      <c r="AD27" s="21" t="s">
        <v>884</v>
      </c>
      <c r="AE27" s="9" t="s">
        <v>617</v>
      </c>
      <c r="AG27" s="79" t="s">
        <v>1238</v>
      </c>
      <c r="AH27" s="79" t="s">
        <v>1033</v>
      </c>
    </row>
    <row r="28" spans="1:38" ht="13" x14ac:dyDescent="0.3">
      <c r="A28" s="1">
        <v>10310</v>
      </c>
      <c r="B28" s="5" t="s">
        <v>233</v>
      </c>
      <c r="C28" s="6" t="s">
        <v>249</v>
      </c>
      <c r="D28" s="6" t="s">
        <v>257</v>
      </c>
      <c r="E28" s="5" t="s">
        <v>235</v>
      </c>
      <c r="F28" s="7" t="str">
        <f>CONCATENATE(VLOOKUP(E28,T_REGIONES[],2),"_",VLOOKUP(B28,T_PROVINCIAS[],2))</f>
        <v>CR_SJO</v>
      </c>
      <c r="G28" s="7" t="str">
        <f t="shared" si="0"/>
        <v>CR_SJO_DESAMPARADOS</v>
      </c>
      <c r="H28" s="12" t="str">
        <f t="shared" si="1"/>
        <v>DIST_CR_SJO_103</v>
      </c>
      <c r="I28" s="5">
        <v>1</v>
      </c>
      <c r="J28" s="5"/>
      <c r="K28" s="5"/>
      <c r="L28" s="5"/>
      <c r="M28" s="20" t="s">
        <v>714</v>
      </c>
      <c r="N28" s="20" t="s">
        <v>798</v>
      </c>
      <c r="S28" s="24"/>
      <c r="T28" s="24"/>
      <c r="U28" s="25"/>
      <c r="V28" s="25" t="s">
        <v>617</v>
      </c>
      <c r="X28" s="9" t="s">
        <v>494</v>
      </c>
      <c r="Y28" s="22">
        <v>402</v>
      </c>
      <c r="AA28" s="21"/>
      <c r="AB28" s="21"/>
      <c r="AC28" s="9"/>
      <c r="AD28" s="21"/>
      <c r="AE28" s="9" t="s">
        <v>619</v>
      </c>
      <c r="AG28" s="12">
        <v>1</v>
      </c>
      <c r="AH28" s="64" t="s">
        <v>1229</v>
      </c>
    </row>
    <row r="29" spans="1:38" ht="13" x14ac:dyDescent="0.3">
      <c r="A29" s="1">
        <v>10311</v>
      </c>
      <c r="B29" s="5" t="s">
        <v>233</v>
      </c>
      <c r="C29" s="6" t="s">
        <v>249</v>
      </c>
      <c r="D29" s="6" t="s">
        <v>258</v>
      </c>
      <c r="E29" s="5" t="s">
        <v>235</v>
      </c>
      <c r="F29" s="7" t="str">
        <f>CONCATENATE(VLOOKUP(E29,T_REGIONES[],2),"_",VLOOKUP(B29,T_PROVINCIAS[],2))</f>
        <v>CR_SJO</v>
      </c>
      <c r="G29" s="7" t="str">
        <f t="shared" si="0"/>
        <v>CR_SJO_DESAMPARADOS</v>
      </c>
      <c r="H29" s="12" t="str">
        <f t="shared" si="1"/>
        <v>DIST_CR_SJO_103</v>
      </c>
      <c r="I29" s="5">
        <v>1</v>
      </c>
      <c r="J29" s="5"/>
      <c r="K29" s="5"/>
      <c r="L29" s="5"/>
      <c r="M29" s="20" t="s">
        <v>715</v>
      </c>
      <c r="N29" s="20" t="s">
        <v>799</v>
      </c>
      <c r="S29" s="24"/>
      <c r="T29" s="24"/>
      <c r="U29" s="25"/>
      <c r="V29" s="25" t="s">
        <v>606</v>
      </c>
      <c r="X29" s="9" t="s">
        <v>507</v>
      </c>
      <c r="Y29" s="22">
        <v>407</v>
      </c>
      <c r="AA29" s="21"/>
      <c r="AB29" s="21"/>
      <c r="AC29" s="9"/>
      <c r="AD29" s="21"/>
      <c r="AE29" s="9" t="s">
        <v>620</v>
      </c>
      <c r="AG29" s="12">
        <v>2</v>
      </c>
      <c r="AH29" s="64" t="s">
        <v>1230</v>
      </c>
    </row>
    <row r="30" spans="1:38" ht="13" x14ac:dyDescent="0.3">
      <c r="A30" s="1">
        <v>10312</v>
      </c>
      <c r="B30" s="5" t="s">
        <v>233</v>
      </c>
      <c r="C30" s="6" t="s">
        <v>249</v>
      </c>
      <c r="D30" s="6" t="s">
        <v>259</v>
      </c>
      <c r="E30" s="5" t="s">
        <v>235</v>
      </c>
      <c r="F30" s="7" t="str">
        <f>CONCATENATE(VLOOKUP(E30,T_REGIONES[],2),"_",VLOOKUP(B30,T_PROVINCIAS[],2))</f>
        <v>CR_SJO</v>
      </c>
      <c r="G30" s="7" t="str">
        <f t="shared" si="0"/>
        <v>CR_SJO_DESAMPARADOS</v>
      </c>
      <c r="H30" s="12" t="str">
        <f t="shared" si="1"/>
        <v>DIST_CR_SJO_103</v>
      </c>
      <c r="I30" s="5">
        <v>1</v>
      </c>
      <c r="J30" s="5"/>
      <c r="K30" s="5"/>
      <c r="L30" s="5"/>
      <c r="M30" s="20" t="s">
        <v>716</v>
      </c>
      <c r="N30" s="20" t="s">
        <v>800</v>
      </c>
      <c r="V30" s="57" t="s">
        <v>1215</v>
      </c>
      <c r="X30" s="9" t="s">
        <v>510</v>
      </c>
      <c r="Y30" s="22">
        <v>408</v>
      </c>
      <c r="AA30" s="21"/>
      <c r="AB30" s="21"/>
      <c r="AC30" s="9"/>
      <c r="AD30" s="21"/>
      <c r="AE30" s="9" t="s">
        <v>618</v>
      </c>
      <c r="AG30" s="12">
        <v>3</v>
      </c>
      <c r="AH30" s="64" t="s">
        <v>1231</v>
      </c>
    </row>
    <row r="31" spans="1:38" ht="13" x14ac:dyDescent="0.3">
      <c r="A31" s="1">
        <v>10313</v>
      </c>
      <c r="B31" s="5" t="s">
        <v>233</v>
      </c>
      <c r="C31" s="6" t="s">
        <v>249</v>
      </c>
      <c r="D31" s="6" t="s">
        <v>260</v>
      </c>
      <c r="E31" s="5" t="s">
        <v>235</v>
      </c>
      <c r="F31" s="7" t="str">
        <f>CONCATENATE(VLOOKUP(E31,T_REGIONES[],2),"_",VLOOKUP(B31,T_PROVINCIAS[],2))</f>
        <v>CR_SJO</v>
      </c>
      <c r="G31" s="7" t="str">
        <f t="shared" si="0"/>
        <v>CR_SJO_DESAMPARADOS</v>
      </c>
      <c r="H31" s="12" t="str">
        <f t="shared" si="1"/>
        <v>DIST_CR_SJO_103</v>
      </c>
      <c r="I31" s="5">
        <v>1</v>
      </c>
      <c r="J31" s="5"/>
      <c r="K31" s="5"/>
      <c r="L31" s="5"/>
      <c r="M31" s="20" t="s">
        <v>717</v>
      </c>
      <c r="N31" s="20" t="s">
        <v>801</v>
      </c>
      <c r="T31" s="24" t="s">
        <v>233</v>
      </c>
      <c r="U31" s="25" t="s">
        <v>701</v>
      </c>
      <c r="V31" s="25" t="s">
        <v>343</v>
      </c>
      <c r="X31" s="9" t="s">
        <v>491</v>
      </c>
      <c r="Y31" s="22">
        <v>401</v>
      </c>
      <c r="AE31" s="58" t="s">
        <v>1215</v>
      </c>
      <c r="AG31" s="12">
        <v>4</v>
      </c>
      <c r="AH31" s="64" t="s">
        <v>1232</v>
      </c>
    </row>
    <row r="32" spans="1:38" ht="13" x14ac:dyDescent="0.3">
      <c r="A32" s="1">
        <v>10401</v>
      </c>
      <c r="B32" s="5" t="s">
        <v>233</v>
      </c>
      <c r="C32" s="5" t="s">
        <v>261</v>
      </c>
      <c r="D32" s="5" t="s">
        <v>262</v>
      </c>
      <c r="E32" s="5" t="s">
        <v>235</v>
      </c>
      <c r="F32" s="7" t="str">
        <f>CONCATENATE(VLOOKUP(E32,T_REGIONES[],2),"_",VLOOKUP(B32,T_PROVINCIAS[],2))</f>
        <v>CR_SJO</v>
      </c>
      <c r="G32" s="7" t="str">
        <f t="shared" si="0"/>
        <v>CR_SJO_PURISCAL</v>
      </c>
      <c r="H32" s="12" t="str">
        <f t="shared" si="1"/>
        <v>DIST_CR_SJO_104</v>
      </c>
      <c r="I32" s="5"/>
      <c r="J32" s="5"/>
      <c r="K32" s="5"/>
      <c r="L32" s="5"/>
      <c r="M32" s="20" t="s">
        <v>763</v>
      </c>
      <c r="N32" s="20" t="s">
        <v>847</v>
      </c>
      <c r="S32" s="54"/>
      <c r="T32" s="62" t="s">
        <v>1211</v>
      </c>
      <c r="U32" s="63" t="s">
        <v>1216</v>
      </c>
      <c r="V32" s="57" t="s">
        <v>1215</v>
      </c>
      <c r="X32" s="9" t="s">
        <v>306</v>
      </c>
      <c r="Y32" s="22">
        <v>406</v>
      </c>
      <c r="AA32" s="21"/>
      <c r="AB32" s="21"/>
      <c r="AC32" s="9" t="s">
        <v>606</v>
      </c>
      <c r="AD32" s="21" t="s">
        <v>885</v>
      </c>
      <c r="AE32" s="9" t="s">
        <v>610</v>
      </c>
      <c r="AG32" s="12">
        <v>5</v>
      </c>
      <c r="AH32" s="64" t="s">
        <v>1233</v>
      </c>
    </row>
    <row r="33" spans="1:34" ht="13" x14ac:dyDescent="0.3">
      <c r="A33" s="1">
        <v>10402</v>
      </c>
      <c r="B33" s="5" t="s">
        <v>233</v>
      </c>
      <c r="C33" s="5" t="s">
        <v>261</v>
      </c>
      <c r="D33" s="5" t="s">
        <v>263</v>
      </c>
      <c r="E33" s="5" t="s">
        <v>235</v>
      </c>
      <c r="F33" s="7" t="str">
        <f>CONCATENATE(VLOOKUP(E33,T_REGIONES[],2),"_",VLOOKUP(B33,T_PROVINCIAS[],2))</f>
        <v>CR_SJO</v>
      </c>
      <c r="G33" s="7" t="str">
        <f t="shared" si="0"/>
        <v>CR_SJO_PURISCAL</v>
      </c>
      <c r="H33" s="12" t="str">
        <f t="shared" si="1"/>
        <v>DIST_CR_SJO_104</v>
      </c>
      <c r="I33" s="5"/>
      <c r="J33" s="5"/>
      <c r="K33" s="5"/>
      <c r="L33" s="5"/>
      <c r="M33" s="20" t="s">
        <v>764</v>
      </c>
      <c r="N33" s="20" t="s">
        <v>848</v>
      </c>
      <c r="S33" s="24" t="s">
        <v>235</v>
      </c>
      <c r="T33" s="24" t="s">
        <v>360</v>
      </c>
      <c r="U33" s="25" t="s">
        <v>693</v>
      </c>
      <c r="V33" s="25" t="s">
        <v>360</v>
      </c>
      <c r="X33" s="9" t="s">
        <v>331</v>
      </c>
      <c r="Y33" s="22">
        <v>409</v>
      </c>
      <c r="AA33" s="21"/>
      <c r="AB33" s="21"/>
      <c r="AC33" s="9"/>
      <c r="AD33" s="21"/>
      <c r="AE33" s="9" t="s">
        <v>612</v>
      </c>
      <c r="AG33" s="12">
        <v>6</v>
      </c>
      <c r="AH33" s="64" t="s">
        <v>1234</v>
      </c>
    </row>
    <row r="34" spans="1:34" ht="13" x14ac:dyDescent="0.3">
      <c r="A34" s="1">
        <v>10403</v>
      </c>
      <c r="B34" s="5" t="s">
        <v>233</v>
      </c>
      <c r="C34" s="5" t="s">
        <v>261</v>
      </c>
      <c r="D34" s="5" t="s">
        <v>264</v>
      </c>
      <c r="E34" s="5" t="s">
        <v>235</v>
      </c>
      <c r="F34" s="7" t="str">
        <f>CONCATENATE(VLOOKUP(E34,T_REGIONES[],2),"_",VLOOKUP(B34,T_PROVINCIAS[],2))</f>
        <v>CR_SJO</v>
      </c>
      <c r="G34" s="7" t="str">
        <f t="shared" si="0"/>
        <v>CR_SJO_PURISCAL</v>
      </c>
      <c r="H34" s="12" t="str">
        <f t="shared" si="1"/>
        <v>DIST_CR_SJO_104</v>
      </c>
      <c r="I34" s="5"/>
      <c r="J34" s="5"/>
      <c r="K34" s="5"/>
      <c r="L34" s="5"/>
      <c r="M34" s="20" t="s">
        <v>765</v>
      </c>
      <c r="N34" s="20" t="s">
        <v>849</v>
      </c>
      <c r="S34" s="24"/>
      <c r="T34" s="24"/>
      <c r="U34" s="25"/>
      <c r="V34" s="25" t="s">
        <v>387</v>
      </c>
      <c r="X34" s="9" t="s">
        <v>248</v>
      </c>
      <c r="Y34" s="22">
        <v>405</v>
      </c>
      <c r="AA34" s="21"/>
      <c r="AB34" s="21"/>
      <c r="AC34" s="9"/>
      <c r="AD34" s="21"/>
      <c r="AE34" s="9" t="s">
        <v>608</v>
      </c>
      <c r="AG34" s="12">
        <v>7</v>
      </c>
      <c r="AH34" s="64" t="s">
        <v>1235</v>
      </c>
    </row>
    <row r="35" spans="1:34" ht="13" x14ac:dyDescent="0.3">
      <c r="A35" s="1">
        <v>10404</v>
      </c>
      <c r="B35" s="5" t="s">
        <v>233</v>
      </c>
      <c r="C35" s="5" t="s">
        <v>261</v>
      </c>
      <c r="D35" s="5" t="s">
        <v>265</v>
      </c>
      <c r="E35" s="5" t="s">
        <v>235</v>
      </c>
      <c r="F35" s="7" t="str">
        <f>CONCATENATE(VLOOKUP(E35,T_REGIONES[],2),"_",VLOOKUP(B35,T_PROVINCIAS[],2))</f>
        <v>CR_SJO</v>
      </c>
      <c r="G35" s="7" t="str">
        <f t="shared" si="0"/>
        <v>CR_SJO_PURISCAL</v>
      </c>
      <c r="H35" s="12" t="str">
        <f t="shared" si="1"/>
        <v>DIST_CR_SJO_104</v>
      </c>
      <c r="I35" s="5"/>
      <c r="J35" s="5"/>
      <c r="K35" s="5"/>
      <c r="L35" s="5"/>
      <c r="M35" s="20" t="s">
        <v>766</v>
      </c>
      <c r="N35" s="20" t="s">
        <v>850</v>
      </c>
      <c r="S35" s="24"/>
      <c r="T35" s="24"/>
      <c r="U35" s="25"/>
      <c r="V35" s="25" t="s">
        <v>377</v>
      </c>
      <c r="X35" s="9" t="s">
        <v>502</v>
      </c>
      <c r="Y35" s="22">
        <v>404</v>
      </c>
      <c r="AA35" s="21"/>
      <c r="AB35" s="21"/>
      <c r="AC35" s="9"/>
      <c r="AD35" s="21"/>
      <c r="AE35" s="9" t="s">
        <v>611</v>
      </c>
      <c r="AG35" s="12">
        <v>8</v>
      </c>
      <c r="AH35" s="64" t="s">
        <v>1236</v>
      </c>
    </row>
    <row r="36" spans="1:34" ht="13" x14ac:dyDescent="0.3">
      <c r="A36" s="1">
        <v>10405</v>
      </c>
      <c r="B36" s="5" t="s">
        <v>233</v>
      </c>
      <c r="C36" s="5" t="s">
        <v>261</v>
      </c>
      <c r="D36" s="5" t="s">
        <v>248</v>
      </c>
      <c r="E36" s="5" t="s">
        <v>235</v>
      </c>
      <c r="F36" s="7" t="str">
        <f>CONCATENATE(VLOOKUP(E36,T_REGIONES[],2),"_",VLOOKUP(B36,T_PROVINCIAS[],2))</f>
        <v>CR_SJO</v>
      </c>
      <c r="G36" s="7" t="str">
        <f t="shared" si="0"/>
        <v>CR_SJO_PURISCAL</v>
      </c>
      <c r="H36" s="12" t="str">
        <f t="shared" si="1"/>
        <v>DIST_CR_SJO_104</v>
      </c>
      <c r="I36" s="5"/>
      <c r="J36" s="5"/>
      <c r="K36" s="5"/>
      <c r="L36" s="5"/>
      <c r="M36" s="20" t="s">
        <v>767</v>
      </c>
      <c r="N36" s="20" t="s">
        <v>851</v>
      </c>
      <c r="S36" s="24"/>
      <c r="T36" s="24"/>
      <c r="U36" s="25"/>
      <c r="V36" s="25" t="s">
        <v>391</v>
      </c>
      <c r="X36" s="9" t="s">
        <v>497</v>
      </c>
      <c r="Y36" s="22">
        <v>403</v>
      </c>
      <c r="AA36" s="21"/>
      <c r="AB36" s="21"/>
      <c r="AC36" s="9"/>
      <c r="AD36" s="21"/>
      <c r="AE36" s="9" t="s">
        <v>607</v>
      </c>
      <c r="AG36" s="12">
        <v>9</v>
      </c>
      <c r="AH36" s="64" t="s">
        <v>1237</v>
      </c>
    </row>
    <row r="37" spans="1:34" ht="13" x14ac:dyDescent="0.3">
      <c r="A37" s="1">
        <v>10406</v>
      </c>
      <c r="B37" s="5" t="s">
        <v>233</v>
      </c>
      <c r="C37" s="5" t="s">
        <v>261</v>
      </c>
      <c r="D37" s="5" t="s">
        <v>266</v>
      </c>
      <c r="E37" s="5" t="s">
        <v>235</v>
      </c>
      <c r="F37" s="7" t="str">
        <f>CONCATENATE(VLOOKUP(E37,T_REGIONES[],2),"_",VLOOKUP(B37,T_PROVINCIAS[],2))</f>
        <v>CR_SJO</v>
      </c>
      <c r="G37" s="7" t="str">
        <f t="shared" si="0"/>
        <v>CR_SJO_PURISCAL</v>
      </c>
      <c r="H37" s="12" t="str">
        <f t="shared" si="1"/>
        <v>DIST_CR_SJO_104</v>
      </c>
      <c r="I37" s="5"/>
      <c r="J37" s="5"/>
      <c r="K37" s="5"/>
      <c r="L37" s="5"/>
      <c r="M37" s="20" t="s">
        <v>768</v>
      </c>
      <c r="N37" s="20" t="s">
        <v>852</v>
      </c>
      <c r="S37" s="24"/>
      <c r="T37" s="24"/>
      <c r="U37" s="25"/>
      <c r="V37" s="25" t="s">
        <v>394</v>
      </c>
      <c r="X37" s="9" t="s">
        <v>310</v>
      </c>
      <c r="Y37" s="22">
        <v>112</v>
      </c>
      <c r="AA37" s="21"/>
      <c r="AB37" s="21"/>
      <c r="AC37" s="9"/>
      <c r="AD37" s="21"/>
      <c r="AE37" s="9" t="s">
        <v>609</v>
      </c>
      <c r="AG37" s="12">
        <v>10</v>
      </c>
      <c r="AH37" s="64" t="s">
        <v>1225</v>
      </c>
    </row>
    <row r="38" spans="1:34" ht="13" x14ac:dyDescent="0.3">
      <c r="A38" s="1">
        <v>10407</v>
      </c>
      <c r="B38" s="5" t="s">
        <v>233</v>
      </c>
      <c r="C38" s="5" t="s">
        <v>261</v>
      </c>
      <c r="D38" s="5" t="s">
        <v>267</v>
      </c>
      <c r="E38" s="5" t="s">
        <v>235</v>
      </c>
      <c r="F38" s="7" t="str">
        <f>CONCATENATE(VLOOKUP(E38,T_REGIONES[],2),"_",VLOOKUP(B38,T_PROVINCIAS[],2))</f>
        <v>CR_SJO</v>
      </c>
      <c r="G38" s="7" t="str">
        <f t="shared" si="0"/>
        <v>CR_SJO_PURISCAL</v>
      </c>
      <c r="H38" s="12" t="str">
        <f t="shared" si="1"/>
        <v>DIST_CR_SJO_104</v>
      </c>
      <c r="I38" s="5"/>
      <c r="J38" s="5"/>
      <c r="K38" s="5"/>
      <c r="L38" s="5"/>
      <c r="M38" s="20" t="s">
        <v>769</v>
      </c>
      <c r="N38" s="20" t="s">
        <v>853</v>
      </c>
      <c r="S38" s="24"/>
      <c r="T38" s="24"/>
      <c r="U38" s="25"/>
      <c r="V38" s="25" t="s">
        <v>400</v>
      </c>
      <c r="X38" s="9" t="s">
        <v>301</v>
      </c>
      <c r="Y38" s="22">
        <v>110</v>
      </c>
      <c r="AE38" s="58" t="s">
        <v>1215</v>
      </c>
      <c r="AG38" s="12">
        <v>11</v>
      </c>
      <c r="AH38" s="64" t="s">
        <v>1224</v>
      </c>
    </row>
    <row r="39" spans="1:34" ht="13" x14ac:dyDescent="0.3">
      <c r="A39" s="1">
        <v>10408</v>
      </c>
      <c r="B39" s="5" t="s">
        <v>233</v>
      </c>
      <c r="C39" s="5" t="s">
        <v>261</v>
      </c>
      <c r="D39" s="5" t="s">
        <v>247</v>
      </c>
      <c r="E39" s="5" t="s">
        <v>235</v>
      </c>
      <c r="F39" s="7" t="str">
        <f>CONCATENATE(VLOOKUP(E39,T_REGIONES[],2),"_",VLOOKUP(B39,T_PROVINCIAS[],2))</f>
        <v>CR_SJO</v>
      </c>
      <c r="G39" s="7" t="str">
        <f t="shared" si="0"/>
        <v>CR_SJO_PURISCAL</v>
      </c>
      <c r="H39" s="12" t="str">
        <f t="shared" si="1"/>
        <v>DIST_CR_SJO_104</v>
      </c>
      <c r="I39" s="5"/>
      <c r="J39" s="5"/>
      <c r="K39" s="5"/>
      <c r="L39" s="5"/>
      <c r="M39" s="20" t="s">
        <v>770</v>
      </c>
      <c r="N39" s="20" t="s">
        <v>854</v>
      </c>
      <c r="S39" s="24"/>
      <c r="T39" s="24"/>
      <c r="U39" s="25"/>
      <c r="V39" s="25" t="s">
        <v>369</v>
      </c>
      <c r="X39" s="9" t="s">
        <v>273</v>
      </c>
      <c r="Y39" s="22">
        <v>106</v>
      </c>
      <c r="AA39" s="21"/>
      <c r="AB39" s="21" t="s">
        <v>233</v>
      </c>
      <c r="AC39" s="9" t="s">
        <v>343</v>
      </c>
      <c r="AD39" s="21" t="s">
        <v>886</v>
      </c>
      <c r="AE39" s="9" t="s">
        <v>352</v>
      </c>
      <c r="AG39" s="12">
        <v>12</v>
      </c>
      <c r="AH39" s="64" t="s">
        <v>1226</v>
      </c>
    </row>
    <row r="40" spans="1:34" ht="13" x14ac:dyDescent="0.3">
      <c r="A40" s="1">
        <v>10409</v>
      </c>
      <c r="B40" s="5" t="s">
        <v>233</v>
      </c>
      <c r="C40" s="5" t="s">
        <v>261</v>
      </c>
      <c r="D40" s="5" t="s">
        <v>268</v>
      </c>
      <c r="E40" s="5" t="s">
        <v>235</v>
      </c>
      <c r="F40" s="7" t="str">
        <f>CONCATENATE(VLOOKUP(E40,T_REGIONES[],2),"_",VLOOKUP(B40,T_PROVINCIAS[],2))</f>
        <v>CR_SJO</v>
      </c>
      <c r="G40" s="7" t="str">
        <f t="shared" si="0"/>
        <v>CR_SJO_PURISCAL</v>
      </c>
      <c r="H40" s="12" t="str">
        <f t="shared" si="1"/>
        <v>DIST_CR_SJO_104</v>
      </c>
      <c r="I40" s="5"/>
      <c r="J40" s="5"/>
      <c r="K40" s="5"/>
      <c r="L40" s="5"/>
      <c r="M40" s="20" t="s">
        <v>771</v>
      </c>
      <c r="N40" s="20" t="s">
        <v>855</v>
      </c>
      <c r="S40" s="24"/>
      <c r="T40" s="24"/>
      <c r="U40" s="25"/>
      <c r="V40" s="25" t="s">
        <v>425</v>
      </c>
      <c r="X40" s="9" t="s">
        <v>339</v>
      </c>
      <c r="Y40" s="22">
        <v>118</v>
      </c>
      <c r="AA40" s="21"/>
      <c r="AB40" s="21"/>
      <c r="AC40" s="9"/>
      <c r="AD40" s="21"/>
      <c r="AE40" s="9" t="s">
        <v>351</v>
      </c>
      <c r="AG40" s="12">
        <v>13</v>
      </c>
      <c r="AH40" s="64" t="s">
        <v>1227</v>
      </c>
    </row>
    <row r="41" spans="1:34" ht="13" x14ac:dyDescent="0.3">
      <c r="A41" s="1">
        <v>10501</v>
      </c>
      <c r="B41" s="5" t="s">
        <v>233</v>
      </c>
      <c r="C41" s="6" t="s">
        <v>269</v>
      </c>
      <c r="D41" s="6" t="s">
        <v>270</v>
      </c>
      <c r="E41" s="5" t="s">
        <v>235</v>
      </c>
      <c r="F41" s="7" t="str">
        <f>CONCATENATE(VLOOKUP(E41,T_REGIONES[],2),"_",VLOOKUP(B41,T_PROVINCIAS[],2))</f>
        <v>CR_SJO</v>
      </c>
      <c r="G41" s="7" t="str">
        <f t="shared" si="0"/>
        <v>CR_SJO_TARRAZU</v>
      </c>
      <c r="H41" s="12" t="str">
        <f t="shared" si="1"/>
        <v>DIST_CR_SJO_105</v>
      </c>
      <c r="I41" s="5"/>
      <c r="J41" s="5"/>
      <c r="K41" s="5"/>
      <c r="L41" s="5"/>
      <c r="M41" s="20" t="s">
        <v>772</v>
      </c>
      <c r="N41" s="20" t="s">
        <v>856</v>
      </c>
      <c r="S41" s="24"/>
      <c r="T41" s="24"/>
      <c r="U41" s="25"/>
      <c r="V41" s="25" t="s">
        <v>420</v>
      </c>
      <c r="X41" s="9" t="s">
        <v>249</v>
      </c>
      <c r="Y41" s="22">
        <v>103</v>
      </c>
      <c r="AA41" s="21"/>
      <c r="AB41" s="21"/>
      <c r="AC41" s="9"/>
      <c r="AD41" s="21"/>
      <c r="AE41" s="9" t="s">
        <v>347</v>
      </c>
      <c r="AG41" s="12">
        <v>14</v>
      </c>
      <c r="AH41" s="64" t="s">
        <v>1228</v>
      </c>
    </row>
    <row r="42" spans="1:34" ht="13" x14ac:dyDescent="0.3">
      <c r="A42" s="1">
        <v>10502</v>
      </c>
      <c r="B42" s="5" t="s">
        <v>233</v>
      </c>
      <c r="C42" s="6" t="s">
        <v>269</v>
      </c>
      <c r="D42" s="6" t="s">
        <v>271</v>
      </c>
      <c r="E42" s="5" t="s">
        <v>235</v>
      </c>
      <c r="F42" s="7" t="str">
        <f>CONCATENATE(VLOOKUP(E42,T_REGIONES[],2),"_",VLOOKUP(B42,T_PROVINCIAS[],2))</f>
        <v>CR_SJO</v>
      </c>
      <c r="G42" s="7" t="str">
        <f t="shared" si="0"/>
        <v>CR_SJO_TARRAZU</v>
      </c>
      <c r="H42" s="12" t="str">
        <f t="shared" si="1"/>
        <v>DIST_CR_SJO_105</v>
      </c>
      <c r="I42" s="5"/>
      <c r="J42" s="5"/>
      <c r="K42" s="5"/>
      <c r="L42" s="5"/>
      <c r="M42" s="20" t="s">
        <v>773</v>
      </c>
      <c r="N42" s="20" t="s">
        <v>857</v>
      </c>
      <c r="V42" s="57" t="s">
        <v>1215</v>
      </c>
      <c r="X42" s="9" t="s">
        <v>335</v>
      </c>
      <c r="Y42" s="22">
        <v>117</v>
      </c>
      <c r="AA42" s="21"/>
      <c r="AB42" s="21"/>
      <c r="AC42" s="9"/>
      <c r="AD42" s="21"/>
      <c r="AE42" s="9" t="s">
        <v>346</v>
      </c>
    </row>
    <row r="43" spans="1:34" ht="13" x14ac:dyDescent="0.3">
      <c r="A43" s="1">
        <v>10503</v>
      </c>
      <c r="B43" s="5" t="s">
        <v>233</v>
      </c>
      <c r="C43" s="6" t="s">
        <v>269</v>
      </c>
      <c r="D43" s="6" t="s">
        <v>272</v>
      </c>
      <c r="E43" s="5" t="s">
        <v>235</v>
      </c>
      <c r="F43" s="7" t="str">
        <f>CONCATENATE(VLOOKUP(E43,T_REGIONES[],2),"_",VLOOKUP(B43,T_PROVINCIAS[],2))</f>
        <v>CR_SJO</v>
      </c>
      <c r="G43" s="7" t="str">
        <f t="shared" si="0"/>
        <v>CR_SJO_TARRAZU</v>
      </c>
      <c r="H43" s="12" t="str">
        <f t="shared" si="1"/>
        <v>DIST_CR_SJO_105</v>
      </c>
      <c r="I43" s="5"/>
      <c r="J43" s="5"/>
      <c r="K43" s="5"/>
      <c r="L43" s="5"/>
      <c r="M43" s="20" t="s">
        <v>718</v>
      </c>
      <c r="N43" s="20" t="s">
        <v>802</v>
      </c>
      <c r="T43" s="24" t="s">
        <v>447</v>
      </c>
      <c r="U43" s="25" t="s">
        <v>694</v>
      </c>
      <c r="V43" s="25" t="s">
        <v>479</v>
      </c>
      <c r="X43" s="9" t="s">
        <v>246</v>
      </c>
      <c r="Y43" s="22">
        <v>102</v>
      </c>
      <c r="AA43" s="21"/>
      <c r="AB43" s="21"/>
      <c r="AC43" s="9"/>
      <c r="AD43" s="21"/>
      <c r="AE43" s="9" t="s">
        <v>355</v>
      </c>
    </row>
    <row r="44" spans="1:34" ht="13" x14ac:dyDescent="0.3">
      <c r="A44" s="1">
        <v>10601</v>
      </c>
      <c r="B44" s="5" t="s">
        <v>233</v>
      </c>
      <c r="C44" s="5" t="s">
        <v>273</v>
      </c>
      <c r="D44" s="5" t="s">
        <v>273</v>
      </c>
      <c r="E44" s="5" t="s">
        <v>235</v>
      </c>
      <c r="F44" s="7" t="str">
        <f>CONCATENATE(VLOOKUP(E44,T_REGIONES[],2),"_",VLOOKUP(B44,T_PROVINCIAS[],2))</f>
        <v>CR_SJO</v>
      </c>
      <c r="G44" s="7" t="str">
        <f t="shared" si="0"/>
        <v>CR_SJO_ASERRI</v>
      </c>
      <c r="H44" s="12" t="str">
        <f t="shared" si="1"/>
        <v>DIST_CR_SJO_106</v>
      </c>
      <c r="I44" s="5">
        <v>1</v>
      </c>
      <c r="J44" s="5"/>
      <c r="K44" s="5"/>
      <c r="L44" s="5"/>
      <c r="M44" s="20" t="s">
        <v>719</v>
      </c>
      <c r="N44" s="20" t="s">
        <v>803</v>
      </c>
      <c r="T44" s="24"/>
      <c r="U44" s="25"/>
      <c r="V44" s="25" t="s">
        <v>447</v>
      </c>
      <c r="X44" s="9" t="s">
        <v>288</v>
      </c>
      <c r="Y44" s="22">
        <v>108</v>
      </c>
      <c r="AA44" s="21"/>
      <c r="AB44" s="21"/>
      <c r="AC44" s="9"/>
      <c r="AD44" s="21"/>
      <c r="AE44" s="9" t="s">
        <v>354</v>
      </c>
      <c r="AG44" s="88" t="s">
        <v>1256</v>
      </c>
      <c r="AH44" s="88"/>
    </row>
    <row r="45" spans="1:34" ht="13" x14ac:dyDescent="0.3">
      <c r="A45" s="1">
        <v>10602</v>
      </c>
      <c r="B45" s="5" t="s">
        <v>233</v>
      </c>
      <c r="C45" s="5" t="s">
        <v>273</v>
      </c>
      <c r="D45" s="5" t="s">
        <v>274</v>
      </c>
      <c r="E45" s="5" t="s">
        <v>235</v>
      </c>
      <c r="F45" s="7" t="str">
        <f>CONCATENATE(VLOOKUP(E45,T_REGIONES[],2),"_",VLOOKUP(B45,T_PROVINCIAS[],2))</f>
        <v>CR_SJO</v>
      </c>
      <c r="G45" s="7" t="str">
        <f t="shared" si="0"/>
        <v>CR_SJO_ASERRI</v>
      </c>
      <c r="H45" s="12" t="str">
        <f t="shared" si="1"/>
        <v>DIST_CR_SJO_106</v>
      </c>
      <c r="I45" s="5"/>
      <c r="J45" s="5"/>
      <c r="K45" s="5"/>
      <c r="L45" s="5"/>
      <c r="M45" s="20" t="s">
        <v>720</v>
      </c>
      <c r="N45" s="20" t="s">
        <v>804</v>
      </c>
      <c r="T45" s="24"/>
      <c r="U45" s="25"/>
      <c r="V45" s="25" t="s">
        <v>487</v>
      </c>
      <c r="X45" s="9" t="s">
        <v>356</v>
      </c>
      <c r="Y45" s="22">
        <v>120</v>
      </c>
      <c r="AA45" s="21"/>
      <c r="AB45" s="21"/>
      <c r="AC45" s="9"/>
      <c r="AD45" s="21"/>
      <c r="AE45" s="9" t="s">
        <v>350</v>
      </c>
      <c r="AG45" s="79" t="s">
        <v>1239</v>
      </c>
      <c r="AH45" s="80" t="s">
        <v>1034</v>
      </c>
    </row>
    <row r="46" spans="1:34" ht="13" x14ac:dyDescent="0.3">
      <c r="A46" s="1">
        <v>10603</v>
      </c>
      <c r="B46" s="5" t="s">
        <v>233</v>
      </c>
      <c r="C46" s="5" t="s">
        <v>273</v>
      </c>
      <c r="D46" s="5" t="s">
        <v>275</v>
      </c>
      <c r="E46" s="5" t="s">
        <v>235</v>
      </c>
      <c r="F46" s="7" t="str">
        <f>CONCATENATE(VLOOKUP(E46,T_REGIONES[],2),"_",VLOOKUP(B46,T_PROVINCIAS[],2))</f>
        <v>CR_SJO</v>
      </c>
      <c r="G46" s="7" t="str">
        <f t="shared" si="0"/>
        <v>CR_SJO_ASERRI</v>
      </c>
      <c r="H46" s="12" t="str">
        <f t="shared" si="1"/>
        <v>DIST_CR_SJO_106</v>
      </c>
      <c r="I46" s="5"/>
      <c r="J46" s="5"/>
      <c r="K46" s="5"/>
      <c r="L46" s="5"/>
      <c r="M46" s="20" t="s">
        <v>721</v>
      </c>
      <c r="N46" s="20" t="s">
        <v>805</v>
      </c>
      <c r="T46" s="24"/>
      <c r="U46" s="25"/>
      <c r="V46" s="25" t="s">
        <v>465</v>
      </c>
      <c r="X46" s="9" t="s">
        <v>326</v>
      </c>
      <c r="Y46" s="22">
        <v>115</v>
      </c>
      <c r="AA46" s="21"/>
      <c r="AB46" s="21"/>
      <c r="AC46" s="9"/>
      <c r="AD46" s="21"/>
      <c r="AE46" s="9" t="s">
        <v>349</v>
      </c>
      <c r="AG46" s="12">
        <v>1</v>
      </c>
      <c r="AH46" s="82" t="s">
        <v>1241</v>
      </c>
    </row>
    <row r="47" spans="1:34" ht="13" x14ac:dyDescent="0.3">
      <c r="A47" s="1">
        <v>10604</v>
      </c>
      <c r="B47" s="5" t="s">
        <v>233</v>
      </c>
      <c r="C47" s="5" t="s">
        <v>273</v>
      </c>
      <c r="D47" s="5" t="s">
        <v>276</v>
      </c>
      <c r="E47" s="5" t="s">
        <v>235</v>
      </c>
      <c r="F47" s="7" t="str">
        <f>CONCATENATE(VLOOKUP(E47,T_REGIONES[],2),"_",VLOOKUP(B47,T_PROVINCIAS[],2))</f>
        <v>CR_SJO</v>
      </c>
      <c r="G47" s="7" t="str">
        <f t="shared" si="0"/>
        <v>CR_SJO_ASERRI</v>
      </c>
      <c r="H47" s="12" t="str">
        <f t="shared" si="1"/>
        <v>DIST_CR_SJO_106</v>
      </c>
      <c r="I47" s="5"/>
      <c r="J47" s="5"/>
      <c r="K47" s="5"/>
      <c r="L47" s="5"/>
      <c r="M47" s="20" t="s">
        <v>722</v>
      </c>
      <c r="N47" s="20" t="s">
        <v>806</v>
      </c>
      <c r="T47" s="24"/>
      <c r="U47" s="25"/>
      <c r="V47" s="25" t="s">
        <v>461</v>
      </c>
      <c r="X47" s="9" t="s">
        <v>280</v>
      </c>
      <c r="Y47" s="22">
        <v>107</v>
      </c>
      <c r="AA47" s="21"/>
      <c r="AB47" s="21"/>
      <c r="AC47" s="9"/>
      <c r="AD47" s="21"/>
      <c r="AE47" s="9" t="s">
        <v>353</v>
      </c>
      <c r="AG47" s="12">
        <v>2</v>
      </c>
      <c r="AH47" s="82" t="s">
        <v>1242</v>
      </c>
    </row>
    <row r="48" spans="1:34" ht="13" x14ac:dyDescent="0.3">
      <c r="A48" s="1">
        <v>10605</v>
      </c>
      <c r="B48" s="5" t="s">
        <v>233</v>
      </c>
      <c r="C48" s="5" t="s">
        <v>273</v>
      </c>
      <c r="D48" s="5" t="s">
        <v>277</v>
      </c>
      <c r="E48" s="5" t="s">
        <v>235</v>
      </c>
      <c r="F48" s="7" t="str">
        <f>CONCATENATE(VLOOKUP(E48,T_REGIONES[],2),"_",VLOOKUP(B48,T_PROVINCIAS[],2))</f>
        <v>CR_SJO</v>
      </c>
      <c r="G48" s="7" t="str">
        <f t="shared" si="0"/>
        <v>CR_SJO_ASERRI</v>
      </c>
      <c r="H48" s="12" t="str">
        <f t="shared" si="1"/>
        <v>DIST_CR_SJO_106</v>
      </c>
      <c r="I48" s="5"/>
      <c r="J48" s="5"/>
      <c r="K48" s="5"/>
      <c r="L48" s="5"/>
      <c r="M48" s="20" t="s">
        <v>723</v>
      </c>
      <c r="N48" s="20" t="s">
        <v>807</v>
      </c>
      <c r="T48" s="24"/>
      <c r="U48" s="25"/>
      <c r="V48" s="25" t="s">
        <v>483</v>
      </c>
      <c r="X48" s="9" t="s">
        <v>322</v>
      </c>
      <c r="Y48" s="22">
        <v>114</v>
      </c>
      <c r="AA48" s="21"/>
      <c r="AB48" s="21"/>
      <c r="AC48" s="9"/>
      <c r="AD48" s="21"/>
      <c r="AE48" s="9" t="s">
        <v>348</v>
      </c>
      <c r="AG48" s="12">
        <v>3</v>
      </c>
      <c r="AH48" s="82" t="s">
        <v>1243</v>
      </c>
    </row>
    <row r="49" spans="1:34" ht="13" x14ac:dyDescent="0.3">
      <c r="A49" s="1">
        <v>10606</v>
      </c>
      <c r="B49" s="5" t="s">
        <v>233</v>
      </c>
      <c r="C49" s="5" t="s">
        <v>273</v>
      </c>
      <c r="D49" s="5" t="s">
        <v>278</v>
      </c>
      <c r="E49" s="5" t="s">
        <v>235</v>
      </c>
      <c r="F49" s="7" t="str">
        <f>CONCATENATE(VLOOKUP(E49,T_REGIONES[],2),"_",VLOOKUP(B49,T_PROVINCIAS[],2))</f>
        <v>CR_SJO</v>
      </c>
      <c r="G49" s="7" t="str">
        <f t="shared" si="0"/>
        <v>CR_SJO_ASERRI</v>
      </c>
      <c r="H49" s="12" t="str">
        <f t="shared" si="1"/>
        <v>DIST_CR_SJO_106</v>
      </c>
      <c r="I49" s="5"/>
      <c r="J49" s="5"/>
      <c r="K49" s="5"/>
      <c r="L49" s="5"/>
      <c r="M49" s="20" t="s">
        <v>724</v>
      </c>
      <c r="N49" s="20" t="s">
        <v>808</v>
      </c>
      <c r="T49" s="24"/>
      <c r="U49" s="25"/>
      <c r="V49" s="25" t="s">
        <v>457</v>
      </c>
      <c r="X49" s="9" t="s">
        <v>261</v>
      </c>
      <c r="Y49" s="22">
        <v>104</v>
      </c>
      <c r="AA49" s="21"/>
      <c r="AB49" s="21"/>
      <c r="AC49" s="9"/>
      <c r="AD49" s="21"/>
      <c r="AE49" s="9" t="s">
        <v>344</v>
      </c>
      <c r="AG49" s="12">
        <v>4</v>
      </c>
      <c r="AH49" s="82" t="s">
        <v>1244</v>
      </c>
    </row>
    <row r="50" spans="1:34" ht="13" x14ac:dyDescent="0.3">
      <c r="A50" s="1">
        <v>10607</v>
      </c>
      <c r="B50" s="5" t="s">
        <v>233</v>
      </c>
      <c r="C50" s="5" t="s">
        <v>273</v>
      </c>
      <c r="D50" s="5" t="s">
        <v>279</v>
      </c>
      <c r="E50" s="5" t="s">
        <v>235</v>
      </c>
      <c r="F50" s="7" t="str">
        <f>CONCATENATE(VLOOKUP(E50,T_REGIONES[],2),"_",VLOOKUP(B50,T_PROVINCIAS[],2))</f>
        <v>CR_SJO</v>
      </c>
      <c r="G50" s="7" t="str">
        <f t="shared" si="0"/>
        <v>CR_SJO_ASERRI</v>
      </c>
      <c r="H50" s="12" t="str">
        <f t="shared" si="1"/>
        <v>DIST_CR_SJO_106</v>
      </c>
      <c r="I50" s="5">
        <v>1</v>
      </c>
      <c r="J50" s="5"/>
      <c r="K50" s="5"/>
      <c r="L50" s="5"/>
      <c r="M50" s="20" t="s">
        <v>725</v>
      </c>
      <c r="N50" s="20" t="s">
        <v>809</v>
      </c>
      <c r="S50" s="24"/>
      <c r="T50" s="24"/>
      <c r="U50" s="25"/>
      <c r="V50" s="25" t="s">
        <v>468</v>
      </c>
      <c r="X50" s="9" t="s">
        <v>233</v>
      </c>
      <c r="Y50" s="22">
        <v>101</v>
      </c>
      <c r="AA50" s="23"/>
      <c r="AB50" s="21"/>
      <c r="AC50" s="9"/>
      <c r="AD50" s="21"/>
      <c r="AE50" s="9" t="s">
        <v>327</v>
      </c>
      <c r="AG50" s="12">
        <v>5</v>
      </c>
      <c r="AH50" s="82" t="s">
        <v>1245</v>
      </c>
    </row>
    <row r="51" spans="1:34" ht="13" x14ac:dyDescent="0.3">
      <c r="A51" s="1">
        <v>10701</v>
      </c>
      <c r="B51" s="5" t="s">
        <v>233</v>
      </c>
      <c r="C51" s="6" t="s">
        <v>280</v>
      </c>
      <c r="D51" s="6" t="s">
        <v>281</v>
      </c>
      <c r="E51" s="5" t="s">
        <v>235</v>
      </c>
      <c r="F51" s="7" t="str">
        <f>CONCATENATE(VLOOKUP(E51,T_REGIONES[],2),"_",VLOOKUP(B51,T_PROVINCIAS[],2))</f>
        <v>CR_SJO</v>
      </c>
      <c r="G51" s="7" t="str">
        <f t="shared" si="0"/>
        <v>CR_SJO_MORA</v>
      </c>
      <c r="H51" s="12" t="str">
        <f t="shared" si="1"/>
        <v>DIST_CR_SJO_107</v>
      </c>
      <c r="I51" s="5">
        <v>1</v>
      </c>
      <c r="J51" s="5"/>
      <c r="K51" s="5"/>
      <c r="L51" s="5"/>
      <c r="M51" s="20" t="s">
        <v>726</v>
      </c>
      <c r="N51" s="20" t="s">
        <v>810</v>
      </c>
      <c r="S51" s="24"/>
      <c r="V51" s="57" t="s">
        <v>1215</v>
      </c>
      <c r="X51" s="9" t="s">
        <v>296</v>
      </c>
      <c r="Y51" s="22">
        <v>109</v>
      </c>
      <c r="AE51" s="58" t="s">
        <v>1215</v>
      </c>
      <c r="AG51" s="12">
        <v>6</v>
      </c>
      <c r="AH51" s="82" t="s">
        <v>1246</v>
      </c>
    </row>
    <row r="52" spans="1:34" ht="13" x14ac:dyDescent="0.3">
      <c r="A52" s="1">
        <v>10702</v>
      </c>
      <c r="B52" s="5" t="s">
        <v>233</v>
      </c>
      <c r="C52" s="6" t="s">
        <v>280</v>
      </c>
      <c r="D52" s="6" t="s">
        <v>282</v>
      </c>
      <c r="E52" s="5" t="s">
        <v>235</v>
      </c>
      <c r="F52" s="7" t="str">
        <f>CONCATENATE(VLOOKUP(E52,T_REGIONES[],2),"_",VLOOKUP(B52,T_PROVINCIAS[],2))</f>
        <v>CR_SJO</v>
      </c>
      <c r="G52" s="7" t="str">
        <f t="shared" si="0"/>
        <v>CR_SJO_MORA</v>
      </c>
      <c r="H52" s="12" t="str">
        <f t="shared" si="1"/>
        <v>DIST_CR_SJO_107</v>
      </c>
      <c r="I52" s="5"/>
      <c r="J52" s="5"/>
      <c r="K52" s="5"/>
      <c r="L52" s="5"/>
      <c r="M52" s="20" t="s">
        <v>727</v>
      </c>
      <c r="N52" s="20" t="s">
        <v>811</v>
      </c>
      <c r="S52" s="24"/>
      <c r="T52" s="24" t="s">
        <v>491</v>
      </c>
      <c r="U52" s="25" t="s">
        <v>696</v>
      </c>
      <c r="V52" s="25" t="s">
        <v>494</v>
      </c>
      <c r="X52" s="9" t="s">
        <v>269</v>
      </c>
      <c r="Y52" s="22">
        <v>105</v>
      </c>
      <c r="AA52" s="21" t="s">
        <v>235</v>
      </c>
      <c r="AB52" s="21" t="s">
        <v>360</v>
      </c>
      <c r="AC52" s="9" t="s">
        <v>360</v>
      </c>
      <c r="AD52" s="21" t="s">
        <v>887</v>
      </c>
      <c r="AE52" s="9" t="s">
        <v>360</v>
      </c>
      <c r="AG52" s="12">
        <v>7</v>
      </c>
      <c r="AH52" s="82" t="s">
        <v>1247</v>
      </c>
    </row>
    <row r="53" spans="1:34" ht="13" x14ac:dyDescent="0.3">
      <c r="A53" s="1">
        <v>10703</v>
      </c>
      <c r="B53" s="5" t="s">
        <v>233</v>
      </c>
      <c r="C53" s="6" t="s">
        <v>280</v>
      </c>
      <c r="D53" s="6" t="s">
        <v>283</v>
      </c>
      <c r="E53" s="5" t="s">
        <v>235</v>
      </c>
      <c r="F53" s="7" t="str">
        <f>CONCATENATE(VLOOKUP(E53,T_REGIONES[],2),"_",VLOOKUP(B53,T_PROVINCIAS[],2))</f>
        <v>CR_SJO</v>
      </c>
      <c r="G53" s="7" t="str">
        <f t="shared" si="0"/>
        <v>CR_SJO_MORA</v>
      </c>
      <c r="H53" s="12" t="str">
        <f t="shared" si="1"/>
        <v>DIST_CR_SJO_107</v>
      </c>
      <c r="I53" s="5"/>
      <c r="J53" s="5"/>
      <c r="K53" s="5"/>
      <c r="L53" s="5"/>
      <c r="M53" s="20" t="s">
        <v>728</v>
      </c>
      <c r="N53" s="20" t="s">
        <v>812</v>
      </c>
      <c r="S53" s="24"/>
      <c r="T53" s="24"/>
      <c r="U53" s="25"/>
      <c r="V53" s="25" t="s">
        <v>507</v>
      </c>
      <c r="X53" s="9" t="s">
        <v>316</v>
      </c>
      <c r="Y53" s="22">
        <v>113</v>
      </c>
      <c r="AA53" s="21"/>
      <c r="AB53" s="21"/>
      <c r="AC53" s="9"/>
      <c r="AD53" s="21"/>
      <c r="AE53" s="9" t="s">
        <v>361</v>
      </c>
      <c r="AG53" s="12">
        <v>8</v>
      </c>
      <c r="AH53" s="82" t="s">
        <v>1248</v>
      </c>
    </row>
    <row r="54" spans="1:34" ht="13" x14ac:dyDescent="0.3">
      <c r="A54" s="1">
        <v>10704</v>
      </c>
      <c r="B54" s="5" t="s">
        <v>233</v>
      </c>
      <c r="C54" s="6" t="s">
        <v>280</v>
      </c>
      <c r="D54" s="6" t="s">
        <v>284</v>
      </c>
      <c r="E54" s="5" t="s">
        <v>235</v>
      </c>
      <c r="F54" s="7" t="str">
        <f>CONCATENATE(VLOOKUP(E54,T_REGIONES[],2),"_",VLOOKUP(B54,T_PROVINCIAS[],2))</f>
        <v>CR_SJO</v>
      </c>
      <c r="G54" s="7" t="str">
        <f t="shared" si="0"/>
        <v>CR_SJO_MORA</v>
      </c>
      <c r="H54" s="12" t="str">
        <f t="shared" si="1"/>
        <v>DIST_CR_SJO_107</v>
      </c>
      <c r="I54" s="5"/>
      <c r="J54" s="5"/>
      <c r="K54" s="5"/>
      <c r="L54" s="5"/>
      <c r="M54" s="20" t="s">
        <v>729</v>
      </c>
      <c r="N54" s="20" t="s">
        <v>813</v>
      </c>
      <c r="S54" s="24"/>
      <c r="T54" s="24"/>
      <c r="U54" s="25"/>
      <c r="V54" s="25" t="s">
        <v>510</v>
      </c>
      <c r="X54" s="9" t="s">
        <v>330</v>
      </c>
      <c r="Y54" s="22">
        <v>116</v>
      </c>
      <c r="AA54" s="21"/>
      <c r="AB54" s="21"/>
      <c r="AC54" s="9"/>
      <c r="AD54" s="21"/>
      <c r="AE54" s="9" t="s">
        <v>249</v>
      </c>
      <c r="AG54" s="12">
        <v>9</v>
      </c>
      <c r="AH54" s="82" t="s">
        <v>1249</v>
      </c>
    </row>
    <row r="55" spans="1:34" ht="13" x14ac:dyDescent="0.3">
      <c r="A55" s="1">
        <v>10705</v>
      </c>
      <c r="B55" s="5" t="s">
        <v>233</v>
      </c>
      <c r="C55" s="6" t="s">
        <v>280</v>
      </c>
      <c r="D55" s="6" t="s">
        <v>285</v>
      </c>
      <c r="E55" s="5" t="s">
        <v>235</v>
      </c>
      <c r="F55" s="7" t="str">
        <f>CONCATENATE(VLOOKUP(E55,T_REGIONES[],2),"_",VLOOKUP(B55,T_PROVINCIAS[],2))</f>
        <v>CR_SJO</v>
      </c>
      <c r="G55" s="7" t="str">
        <f t="shared" si="0"/>
        <v>CR_SJO_MORA</v>
      </c>
      <c r="H55" s="12" t="str">
        <f t="shared" si="1"/>
        <v>DIST_CR_SJO_107</v>
      </c>
      <c r="I55" s="5"/>
      <c r="J55" s="5"/>
      <c r="K55" s="5"/>
      <c r="L55" s="5"/>
      <c r="M55" s="20" t="s">
        <v>730</v>
      </c>
      <c r="N55" s="20" t="s">
        <v>814</v>
      </c>
      <c r="S55" s="24"/>
      <c r="T55" s="24"/>
      <c r="U55" s="25"/>
      <c r="V55" s="25" t="s">
        <v>491</v>
      </c>
      <c r="X55" s="9" t="s">
        <v>305</v>
      </c>
      <c r="Y55" s="22">
        <v>111</v>
      </c>
      <c r="AA55" s="21"/>
      <c r="AB55" s="21"/>
      <c r="AC55" s="9"/>
      <c r="AD55" s="21"/>
      <c r="AE55" s="9" t="s">
        <v>362</v>
      </c>
      <c r="AG55" s="12">
        <v>10</v>
      </c>
      <c r="AH55" s="82" t="s">
        <v>1257</v>
      </c>
    </row>
    <row r="56" spans="1:34" ht="13" x14ac:dyDescent="0.3">
      <c r="A56" s="1">
        <v>10706</v>
      </c>
      <c r="B56" s="5" t="s">
        <v>233</v>
      </c>
      <c r="C56" s="6" t="s">
        <v>280</v>
      </c>
      <c r="D56" s="6" t="s">
        <v>286</v>
      </c>
      <c r="E56" s="5" t="s">
        <v>235</v>
      </c>
      <c r="F56" s="7" t="str">
        <f>CONCATENATE(VLOOKUP(E56,T_REGIONES[],2),"_",VLOOKUP(B56,T_PROVINCIAS[],2))</f>
        <v>CR_SJO</v>
      </c>
      <c r="G56" s="7" t="str">
        <f t="shared" si="0"/>
        <v>CR_SJO_MORA</v>
      </c>
      <c r="H56" s="12" t="str">
        <f t="shared" si="1"/>
        <v>DIST_CR_SJO_107</v>
      </c>
      <c r="I56" s="5"/>
      <c r="J56" s="5"/>
      <c r="K56" s="5"/>
      <c r="L56" s="5"/>
      <c r="M56" s="20" t="s">
        <v>731</v>
      </c>
      <c r="N56" s="20" t="s">
        <v>815</v>
      </c>
      <c r="S56" s="24"/>
      <c r="T56" s="24"/>
      <c r="U56" s="25"/>
      <c r="V56" s="25" t="s">
        <v>306</v>
      </c>
      <c r="X56" s="9" t="s">
        <v>551</v>
      </c>
      <c r="Y56" s="22">
        <v>507</v>
      </c>
      <c r="AA56" s="21"/>
      <c r="AB56" s="21"/>
      <c r="AC56" s="9"/>
      <c r="AD56" s="21"/>
      <c r="AE56" s="9" t="s">
        <v>366</v>
      </c>
      <c r="AG56" s="12">
        <v>11</v>
      </c>
      <c r="AH56" s="82" t="s">
        <v>1258</v>
      </c>
    </row>
    <row r="57" spans="1:34" ht="13" x14ac:dyDescent="0.3">
      <c r="A57" s="1">
        <v>10707</v>
      </c>
      <c r="B57" s="5" t="s">
        <v>233</v>
      </c>
      <c r="C57" s="6" t="s">
        <v>280</v>
      </c>
      <c r="D57" s="6" t="s">
        <v>287</v>
      </c>
      <c r="E57" s="5" t="s">
        <v>235</v>
      </c>
      <c r="F57" s="7" t="str">
        <f>CONCATENATE(VLOOKUP(E57,T_REGIONES[],2),"_",VLOOKUP(B57,T_PROVINCIAS[],2))</f>
        <v>CR_SJO</v>
      </c>
      <c r="G57" s="7" t="str">
        <f t="shared" si="0"/>
        <v>CR_SJO_MORA</v>
      </c>
      <c r="H57" s="12" t="str">
        <f t="shared" si="1"/>
        <v>DIST_CR_SJO_107</v>
      </c>
      <c r="I57" s="5"/>
      <c r="J57" s="5"/>
      <c r="K57" s="5"/>
      <c r="L57" s="5"/>
      <c r="M57" s="20" t="s">
        <v>732</v>
      </c>
      <c r="N57" s="20" t="s">
        <v>816</v>
      </c>
      <c r="S57" s="24"/>
      <c r="T57" s="24"/>
      <c r="U57" s="25"/>
      <c r="V57" s="25" t="s">
        <v>331</v>
      </c>
      <c r="X57" s="9" t="s">
        <v>542</v>
      </c>
      <c r="Y57" s="22">
        <v>504</v>
      </c>
      <c r="AA57" s="21"/>
      <c r="AB57" s="21"/>
      <c r="AC57" s="9"/>
      <c r="AD57" s="21"/>
      <c r="AE57" s="9" t="s">
        <v>363</v>
      </c>
      <c r="AG57" s="12">
        <v>12</v>
      </c>
      <c r="AH57" s="82" t="s">
        <v>1259</v>
      </c>
    </row>
    <row r="58" spans="1:34" ht="13" x14ac:dyDescent="0.3">
      <c r="A58" s="1">
        <v>10801</v>
      </c>
      <c r="B58" s="5" t="s">
        <v>233</v>
      </c>
      <c r="C58" s="5" t="s">
        <v>288</v>
      </c>
      <c r="D58" s="5" t="s">
        <v>289</v>
      </c>
      <c r="E58" s="5" t="s">
        <v>235</v>
      </c>
      <c r="F58" s="7" t="str">
        <f>CONCATENATE(VLOOKUP(E58,T_REGIONES[],2),"_",VLOOKUP(B58,T_PROVINCIAS[],2))</f>
        <v>CR_SJO</v>
      </c>
      <c r="G58" s="7" t="str">
        <f t="shared" si="0"/>
        <v>CR_SJO_GOICOECHEA</v>
      </c>
      <c r="H58" s="12" t="str">
        <f t="shared" si="1"/>
        <v>DIST_CR_SJO_108</v>
      </c>
      <c r="I58" s="5">
        <v>1</v>
      </c>
      <c r="J58" s="5"/>
      <c r="K58" s="5"/>
      <c r="L58" s="5"/>
      <c r="M58" s="20" t="s">
        <v>733</v>
      </c>
      <c r="N58" s="20" t="s">
        <v>817</v>
      </c>
      <c r="S58" s="24"/>
      <c r="T58" s="24"/>
      <c r="U58" s="25"/>
      <c r="V58" s="25" t="s">
        <v>248</v>
      </c>
      <c r="X58" s="9" t="s">
        <v>548</v>
      </c>
      <c r="Y58" s="22">
        <v>506</v>
      </c>
      <c r="AA58" s="21"/>
      <c r="AB58" s="21"/>
      <c r="AC58" s="9"/>
      <c r="AD58" s="21"/>
      <c r="AE58" s="9" t="s">
        <v>328</v>
      </c>
      <c r="AG58" s="12">
        <v>13</v>
      </c>
      <c r="AH58" s="82" t="s">
        <v>1260</v>
      </c>
    </row>
    <row r="59" spans="1:34" ht="13" x14ac:dyDescent="0.3">
      <c r="A59" s="1">
        <v>10802</v>
      </c>
      <c r="B59" s="5" t="s">
        <v>233</v>
      </c>
      <c r="C59" s="5" t="s">
        <v>288</v>
      </c>
      <c r="D59" s="5" t="s">
        <v>290</v>
      </c>
      <c r="E59" s="5" t="s">
        <v>235</v>
      </c>
      <c r="F59" s="7" t="str">
        <f>CONCATENATE(VLOOKUP(E59,T_REGIONES[],2),"_",VLOOKUP(B59,T_PROVINCIAS[],2))</f>
        <v>CR_SJO</v>
      </c>
      <c r="G59" s="7" t="str">
        <f t="shared" si="0"/>
        <v>CR_SJO_GOICOECHEA</v>
      </c>
      <c r="H59" s="12" t="str">
        <f t="shared" si="1"/>
        <v>DIST_CR_SJO_108</v>
      </c>
      <c r="I59" s="5">
        <v>1</v>
      </c>
      <c r="J59" s="5"/>
      <c r="K59" s="5"/>
      <c r="L59" s="5"/>
      <c r="M59" s="20" t="s">
        <v>734</v>
      </c>
      <c r="N59" s="20" t="s">
        <v>818</v>
      </c>
      <c r="S59" s="24"/>
      <c r="T59" s="24"/>
      <c r="U59" s="25"/>
      <c r="V59" s="25" t="s">
        <v>502</v>
      </c>
      <c r="X59" s="9" t="s">
        <v>545</v>
      </c>
      <c r="Y59" s="22">
        <v>505</v>
      </c>
      <c r="AA59" s="21"/>
      <c r="AB59" s="21"/>
      <c r="AC59" s="9"/>
      <c r="AD59" s="21"/>
      <c r="AE59" s="9" t="s">
        <v>247</v>
      </c>
      <c r="AG59" s="12">
        <v>14</v>
      </c>
      <c r="AH59" s="82" t="s">
        <v>1261</v>
      </c>
    </row>
    <row r="60" spans="1:34" ht="13" x14ac:dyDescent="0.3">
      <c r="A60" s="1">
        <v>10803</v>
      </c>
      <c r="B60" s="5" t="s">
        <v>233</v>
      </c>
      <c r="C60" s="5" t="s">
        <v>288</v>
      </c>
      <c r="D60" s="5" t="s">
        <v>291</v>
      </c>
      <c r="E60" s="5" t="s">
        <v>235</v>
      </c>
      <c r="F60" s="7" t="str">
        <f>CONCATENATE(VLOOKUP(E60,T_REGIONES[],2),"_",VLOOKUP(B60,T_PROVINCIAS[],2))</f>
        <v>CR_SJO</v>
      </c>
      <c r="G60" s="7" t="str">
        <f t="shared" si="0"/>
        <v>CR_SJO_GOICOECHEA</v>
      </c>
      <c r="H60" s="12" t="str">
        <f t="shared" si="1"/>
        <v>DIST_CR_SJO_108</v>
      </c>
      <c r="I60" s="5">
        <v>1</v>
      </c>
      <c r="J60" s="5"/>
      <c r="K60" s="5"/>
      <c r="L60" s="5"/>
      <c r="M60" s="20" t="s">
        <v>735</v>
      </c>
      <c r="N60" s="20" t="s">
        <v>819</v>
      </c>
      <c r="S60" s="24"/>
      <c r="T60" s="24"/>
      <c r="U60" s="25"/>
      <c r="V60" s="25" t="s">
        <v>497</v>
      </c>
      <c r="X60" s="9" t="s">
        <v>570</v>
      </c>
      <c r="Y60" s="22">
        <v>511</v>
      </c>
      <c r="AA60" s="21"/>
      <c r="AB60" s="21"/>
      <c r="AC60" s="9"/>
      <c r="AD60" s="21"/>
      <c r="AE60" s="9" t="s">
        <v>306</v>
      </c>
    </row>
    <row r="61" spans="1:34" ht="13" x14ac:dyDescent="0.3">
      <c r="A61" s="1">
        <v>10804</v>
      </c>
      <c r="B61" s="5" t="s">
        <v>233</v>
      </c>
      <c r="C61" s="5" t="s">
        <v>288</v>
      </c>
      <c r="D61" s="5" t="s">
        <v>292</v>
      </c>
      <c r="E61" s="5" t="s">
        <v>235</v>
      </c>
      <c r="F61" s="7" t="str">
        <f>CONCATENATE(VLOOKUP(E61,T_REGIONES[],2),"_",VLOOKUP(B61,T_PROVINCIAS[],2))</f>
        <v>CR_SJO</v>
      </c>
      <c r="G61" s="7" t="str">
        <f t="shared" si="0"/>
        <v>CR_SJO_GOICOECHEA</v>
      </c>
      <c r="H61" s="12" t="str">
        <f t="shared" si="1"/>
        <v>DIST_CR_SJO_108</v>
      </c>
      <c r="I61" s="5">
        <v>1</v>
      </c>
      <c r="J61" s="5"/>
      <c r="K61" s="5"/>
      <c r="L61" s="5"/>
      <c r="M61" s="20" t="s">
        <v>736</v>
      </c>
      <c r="N61" s="20" t="s">
        <v>820</v>
      </c>
      <c r="S61" s="24"/>
      <c r="V61" s="57" t="s">
        <v>1215</v>
      </c>
      <c r="X61" s="9" t="s">
        <v>566</v>
      </c>
      <c r="Y61" s="22">
        <v>510</v>
      </c>
      <c r="AA61" s="21"/>
      <c r="AB61" s="21"/>
      <c r="AC61" s="9"/>
      <c r="AD61" s="21"/>
      <c r="AE61" s="9" t="s">
        <v>233</v>
      </c>
    </row>
    <row r="62" spans="1:34" ht="13" x14ac:dyDescent="0.3">
      <c r="A62" s="1">
        <v>10805</v>
      </c>
      <c r="B62" s="5" t="s">
        <v>233</v>
      </c>
      <c r="C62" s="5" t="s">
        <v>288</v>
      </c>
      <c r="D62" s="5" t="s">
        <v>293</v>
      </c>
      <c r="E62" s="5" t="s">
        <v>235</v>
      </c>
      <c r="F62" s="7" t="str">
        <f>CONCATENATE(VLOOKUP(E62,T_REGIONES[],2),"_",VLOOKUP(B62,T_PROVINCIAS[],2))</f>
        <v>CR_SJO</v>
      </c>
      <c r="G62" s="7" t="str">
        <f t="shared" si="0"/>
        <v>CR_SJO_GOICOECHEA</v>
      </c>
      <c r="H62" s="12" t="str">
        <f t="shared" si="1"/>
        <v>DIST_CR_SJO_108</v>
      </c>
      <c r="I62" s="5">
        <v>1</v>
      </c>
      <c r="J62" s="5"/>
      <c r="K62" s="5"/>
      <c r="L62" s="5"/>
      <c r="M62" s="20" t="s">
        <v>737</v>
      </c>
      <c r="N62" s="20" t="s">
        <v>821</v>
      </c>
      <c r="S62" s="24"/>
      <c r="T62" s="24" t="s">
        <v>233</v>
      </c>
      <c r="U62" s="25" t="s">
        <v>695</v>
      </c>
      <c r="V62" s="25" t="s">
        <v>310</v>
      </c>
      <c r="X62" s="9" t="s">
        <v>521</v>
      </c>
      <c r="Y62" s="22">
        <v>501</v>
      </c>
      <c r="AA62" s="21"/>
      <c r="AB62" s="21"/>
      <c r="AC62" s="9"/>
      <c r="AD62" s="21"/>
      <c r="AE62" s="9" t="s">
        <v>248</v>
      </c>
    </row>
    <row r="63" spans="1:34" ht="13" x14ac:dyDescent="0.3">
      <c r="A63" s="1">
        <v>10806</v>
      </c>
      <c r="B63" s="5" t="s">
        <v>233</v>
      </c>
      <c r="C63" s="5" t="s">
        <v>288</v>
      </c>
      <c r="D63" s="5" t="s">
        <v>294</v>
      </c>
      <c r="E63" s="5" t="s">
        <v>235</v>
      </c>
      <c r="F63" s="7" t="str">
        <f>CONCATENATE(VLOOKUP(E63,T_REGIONES[],2),"_",VLOOKUP(B63,T_PROVINCIAS[],2))</f>
        <v>CR_SJO</v>
      </c>
      <c r="G63" s="7" t="str">
        <f t="shared" si="0"/>
        <v>CR_SJO_GOICOECHEA</v>
      </c>
      <c r="H63" s="12" t="str">
        <f t="shared" si="1"/>
        <v>DIST_CR_SJO_108</v>
      </c>
      <c r="I63" s="5">
        <v>1</v>
      </c>
      <c r="J63" s="5"/>
      <c r="K63" s="5"/>
      <c r="L63" s="5"/>
      <c r="M63" s="20" t="s">
        <v>738</v>
      </c>
      <c r="N63" s="20" t="s">
        <v>822</v>
      </c>
      <c r="S63" s="24"/>
      <c r="T63" s="24"/>
      <c r="U63" s="25"/>
      <c r="V63" s="25" t="s">
        <v>301</v>
      </c>
      <c r="X63" s="9" t="s">
        <v>562</v>
      </c>
      <c r="Y63" s="22">
        <v>509</v>
      </c>
      <c r="AA63" s="21"/>
      <c r="AB63" s="21"/>
      <c r="AC63" s="9"/>
      <c r="AD63" s="21"/>
      <c r="AE63" s="9" t="s">
        <v>365</v>
      </c>
    </row>
    <row r="64" spans="1:34" ht="13" x14ac:dyDescent="0.3">
      <c r="A64" s="1">
        <v>10807</v>
      </c>
      <c r="B64" s="5" t="s">
        <v>233</v>
      </c>
      <c r="C64" s="5" t="s">
        <v>288</v>
      </c>
      <c r="D64" s="5" t="s">
        <v>295</v>
      </c>
      <c r="E64" s="5" t="s">
        <v>235</v>
      </c>
      <c r="F64" s="7" t="str">
        <f>CONCATENATE(VLOOKUP(E64,T_REGIONES[],2),"_",VLOOKUP(B64,T_PROVINCIAS[],2))</f>
        <v>CR_SJO</v>
      </c>
      <c r="G64" s="7" t="str">
        <f t="shared" si="0"/>
        <v>CR_SJO_GOICOECHEA</v>
      </c>
      <c r="H64" s="12" t="str">
        <f t="shared" si="1"/>
        <v>DIST_CR_SJO_108</v>
      </c>
      <c r="I64" s="5">
        <v>1</v>
      </c>
      <c r="J64" s="5"/>
      <c r="K64" s="5"/>
      <c r="L64" s="5"/>
      <c r="M64" s="20" t="s">
        <v>739</v>
      </c>
      <c r="N64" s="20" t="s">
        <v>823</v>
      </c>
      <c r="S64" s="24"/>
      <c r="T64" s="24"/>
      <c r="U64" s="25"/>
      <c r="V64" s="25" t="s">
        <v>273</v>
      </c>
      <c r="X64" s="9" t="s">
        <v>527</v>
      </c>
      <c r="Y64" s="22">
        <v>502</v>
      </c>
      <c r="AA64" s="21"/>
      <c r="AB64" s="21"/>
      <c r="AC64" s="9"/>
      <c r="AD64" s="21"/>
      <c r="AE64" s="9" t="s">
        <v>364</v>
      </c>
    </row>
    <row r="65" spans="1:31" ht="13" x14ac:dyDescent="0.3">
      <c r="A65" s="1">
        <v>10901</v>
      </c>
      <c r="B65" s="5" t="s">
        <v>233</v>
      </c>
      <c r="C65" s="6" t="s">
        <v>296</v>
      </c>
      <c r="D65" s="6" t="s">
        <v>296</v>
      </c>
      <c r="E65" s="5" t="s">
        <v>235</v>
      </c>
      <c r="F65" s="7" t="str">
        <f>CONCATENATE(VLOOKUP(E65,T_REGIONES[],2),"_",VLOOKUP(B65,T_PROVINCIAS[],2))</f>
        <v>CR_SJO</v>
      </c>
      <c r="G65" s="7" t="str">
        <f t="shared" si="0"/>
        <v>CR_SJO_SANTA ANA</v>
      </c>
      <c r="H65" s="12" t="str">
        <f t="shared" si="1"/>
        <v>DIST_CR_SJO_109</v>
      </c>
      <c r="I65" s="5">
        <v>1</v>
      </c>
      <c r="J65" s="5"/>
      <c r="K65" s="5"/>
      <c r="L65" s="5"/>
      <c r="M65" s="20" t="s">
        <v>740</v>
      </c>
      <c r="N65" s="20" t="s">
        <v>824</v>
      </c>
      <c r="S65" s="24"/>
      <c r="T65" s="24"/>
      <c r="U65" s="25"/>
      <c r="V65" s="25" t="s">
        <v>339</v>
      </c>
      <c r="X65" s="9" t="s">
        <v>359</v>
      </c>
      <c r="Y65" s="22">
        <v>503</v>
      </c>
      <c r="AE65" s="58" t="s">
        <v>1215</v>
      </c>
    </row>
    <row r="66" spans="1:31" ht="13" x14ac:dyDescent="0.3">
      <c r="A66" s="1">
        <v>10902</v>
      </c>
      <c r="B66" s="5" t="s">
        <v>233</v>
      </c>
      <c r="C66" s="6" t="s">
        <v>296</v>
      </c>
      <c r="D66" s="6" t="s">
        <v>297</v>
      </c>
      <c r="E66" s="5" t="s">
        <v>235</v>
      </c>
      <c r="F66" s="7" t="str">
        <f>CONCATENATE(VLOOKUP(E66,T_REGIONES[],2),"_",VLOOKUP(B66,T_PROVINCIAS[],2))</f>
        <v>CR_SJO</v>
      </c>
      <c r="G66" s="7" t="str">
        <f t="shared" si="0"/>
        <v>CR_SJO_SANTA ANA</v>
      </c>
      <c r="H66" s="12" t="str">
        <f t="shared" si="1"/>
        <v>DIST_CR_SJO_109</v>
      </c>
      <c r="I66" s="5">
        <v>1</v>
      </c>
      <c r="J66" s="5"/>
      <c r="K66" s="5"/>
      <c r="L66" s="5"/>
      <c r="M66" s="20" t="s">
        <v>741</v>
      </c>
      <c r="N66" s="20" t="s">
        <v>825</v>
      </c>
      <c r="S66" s="24"/>
      <c r="T66" s="24"/>
      <c r="U66" s="25"/>
      <c r="V66" s="25" t="s">
        <v>249</v>
      </c>
      <c r="X66" s="9" t="s">
        <v>555</v>
      </c>
      <c r="Y66" s="22">
        <v>508</v>
      </c>
      <c r="AA66" s="21"/>
      <c r="AB66" s="21"/>
      <c r="AC66" s="9" t="s">
        <v>387</v>
      </c>
      <c r="AD66" s="21" t="s">
        <v>888</v>
      </c>
      <c r="AE66" s="9" t="s">
        <v>387</v>
      </c>
    </row>
    <row r="67" spans="1:31" ht="13" x14ac:dyDescent="0.3">
      <c r="A67" s="1">
        <v>10903</v>
      </c>
      <c r="B67" s="5" t="s">
        <v>233</v>
      </c>
      <c r="C67" s="6" t="s">
        <v>296</v>
      </c>
      <c r="D67" s="6" t="s">
        <v>298</v>
      </c>
      <c r="E67" s="5" t="s">
        <v>235</v>
      </c>
      <c r="F67" s="7" t="str">
        <f>CONCATENATE(VLOOKUP(E67,T_REGIONES[],2),"_",VLOOKUP(B67,T_PROVINCIAS[],2))</f>
        <v>CR_SJO</v>
      </c>
      <c r="G67" s="7" t="str">
        <f t="shared" si="0"/>
        <v>CR_SJO_SANTA ANA</v>
      </c>
      <c r="H67" s="12" t="str">
        <f t="shared" si="1"/>
        <v>DIST_CR_SJO_109</v>
      </c>
      <c r="I67" s="5">
        <v>1</v>
      </c>
      <c r="J67" s="5"/>
      <c r="K67" s="5"/>
      <c r="L67" s="5"/>
      <c r="M67" s="20" t="s">
        <v>742</v>
      </c>
      <c r="N67" s="20" t="s">
        <v>826</v>
      </c>
      <c r="S67" s="24"/>
      <c r="T67" s="24"/>
      <c r="U67" s="25"/>
      <c r="V67" s="25" t="s">
        <v>335</v>
      </c>
      <c r="X67" s="9" t="s">
        <v>663</v>
      </c>
      <c r="Y67" s="22">
        <v>706</v>
      </c>
      <c r="AA67" s="21"/>
      <c r="AB67" s="21"/>
      <c r="AC67" s="9"/>
      <c r="AD67" s="21"/>
      <c r="AE67" s="9" t="s">
        <v>303</v>
      </c>
    </row>
    <row r="68" spans="1:31" ht="13" x14ac:dyDescent="0.3">
      <c r="A68" s="1">
        <v>10904</v>
      </c>
      <c r="B68" s="5" t="s">
        <v>233</v>
      </c>
      <c r="C68" s="6" t="s">
        <v>296</v>
      </c>
      <c r="D68" s="6" t="s">
        <v>241</v>
      </c>
      <c r="E68" s="5" t="s">
        <v>235</v>
      </c>
      <c r="F68" s="7" t="str">
        <f>CONCATENATE(VLOOKUP(E68,T_REGIONES[],2),"_",VLOOKUP(B68,T_PROVINCIAS[],2))</f>
        <v>CR_SJO</v>
      </c>
      <c r="G68" s="7" t="str">
        <f t="shared" si="0"/>
        <v>CR_SJO_SANTA ANA</v>
      </c>
      <c r="H68" s="12" t="str">
        <f t="shared" si="1"/>
        <v>DIST_CR_SJO_109</v>
      </c>
      <c r="I68" s="5">
        <v>1</v>
      </c>
      <c r="J68" s="5"/>
      <c r="K68" s="5"/>
      <c r="L68" s="5"/>
      <c r="M68" s="20" t="s">
        <v>743</v>
      </c>
      <c r="N68" s="20" t="s">
        <v>827</v>
      </c>
      <c r="S68" s="24"/>
      <c r="T68" s="24"/>
      <c r="U68" s="25"/>
      <c r="V68" s="25" t="s">
        <v>246</v>
      </c>
      <c r="X68" s="9" t="s">
        <v>637</v>
      </c>
      <c r="Y68" s="22">
        <v>701</v>
      </c>
      <c r="AA68" s="21"/>
      <c r="AB68" s="21"/>
      <c r="AC68" s="9"/>
      <c r="AD68" s="21"/>
      <c r="AE68" s="9" t="s">
        <v>390</v>
      </c>
    </row>
    <row r="69" spans="1:31" ht="13" x14ac:dyDescent="0.3">
      <c r="A69" s="1">
        <v>10905</v>
      </c>
      <c r="B69" s="5" t="s">
        <v>233</v>
      </c>
      <c r="C69" s="6" t="s">
        <v>296</v>
      </c>
      <c r="D69" s="6" t="s">
        <v>299</v>
      </c>
      <c r="E69" s="5" t="s">
        <v>235</v>
      </c>
      <c r="F69" s="7" t="str">
        <f>CONCATENATE(VLOOKUP(E69,T_REGIONES[],2),"_",VLOOKUP(B69,T_PROVINCIAS[],2))</f>
        <v>CR_SJO</v>
      </c>
      <c r="G69" s="7" t="str">
        <f t="shared" ref="G69:G132" si="2">CONCATENATE(F69,"_",C69)</f>
        <v>CR_SJO_SANTA ANA</v>
      </c>
      <c r="H69" s="12" t="str">
        <f t="shared" si="1"/>
        <v>DIST_CR_SJO_109</v>
      </c>
      <c r="I69" s="5">
        <v>1</v>
      </c>
      <c r="J69" s="5"/>
      <c r="K69" s="5"/>
      <c r="L69" s="5"/>
      <c r="M69" s="20" t="s">
        <v>744</v>
      </c>
      <c r="N69" s="20" t="s">
        <v>828</v>
      </c>
      <c r="S69" s="24"/>
      <c r="T69" s="24"/>
      <c r="U69" s="25"/>
      <c r="V69" s="25" t="s">
        <v>288</v>
      </c>
      <c r="X69" s="9" t="s">
        <v>660</v>
      </c>
      <c r="Y69" s="22">
        <v>705</v>
      </c>
      <c r="AA69" s="21"/>
      <c r="AB69" s="21"/>
      <c r="AC69" s="9"/>
      <c r="AD69" s="21"/>
      <c r="AE69" s="9" t="s">
        <v>388</v>
      </c>
    </row>
    <row r="70" spans="1:31" ht="13" x14ac:dyDescent="0.3">
      <c r="A70" s="1">
        <v>10906</v>
      </c>
      <c r="B70" s="5" t="s">
        <v>233</v>
      </c>
      <c r="C70" s="6" t="s">
        <v>296</v>
      </c>
      <c r="D70" s="6" t="s">
        <v>300</v>
      </c>
      <c r="E70" s="5" t="s">
        <v>235</v>
      </c>
      <c r="F70" s="7" t="str">
        <f>CONCATENATE(VLOOKUP(E70,T_REGIONES[],2),"_",VLOOKUP(B70,T_PROVINCIAS[],2))</f>
        <v>CR_SJO</v>
      </c>
      <c r="G70" s="7" t="str">
        <f t="shared" si="2"/>
        <v>CR_SJO_SANTA ANA</v>
      </c>
      <c r="H70" s="12" t="str">
        <f t="shared" ref="H70:H133" si="3">CONCATENATE("DIST_",F70,"_",MID(A70,1,3))</f>
        <v>DIST_CR_SJO_109</v>
      </c>
      <c r="I70" s="5">
        <v>1</v>
      </c>
      <c r="J70" s="5"/>
      <c r="K70" s="5"/>
      <c r="L70" s="5"/>
      <c r="M70" s="20" t="s">
        <v>745</v>
      </c>
      <c r="N70" s="20" t="s">
        <v>829</v>
      </c>
      <c r="S70" s="24"/>
      <c r="T70" s="24"/>
      <c r="U70" s="25"/>
      <c r="V70" s="25" t="s">
        <v>356</v>
      </c>
      <c r="X70" s="9" t="s">
        <v>642</v>
      </c>
      <c r="Y70" s="22">
        <v>702</v>
      </c>
      <c r="AA70" s="21"/>
      <c r="AB70" s="21"/>
      <c r="AC70" s="9"/>
      <c r="AD70" s="21"/>
      <c r="AE70" s="9" t="s">
        <v>329</v>
      </c>
    </row>
    <row r="71" spans="1:31" ht="13" x14ac:dyDescent="0.3">
      <c r="A71" s="1">
        <v>11001</v>
      </c>
      <c r="B71" s="5" t="s">
        <v>233</v>
      </c>
      <c r="C71" s="5" t="s">
        <v>301</v>
      </c>
      <c r="D71" s="5" t="s">
        <v>301</v>
      </c>
      <c r="E71" s="5" t="s">
        <v>235</v>
      </c>
      <c r="F71" s="7" t="str">
        <f>CONCATENATE(VLOOKUP(E71,T_REGIONES[],2),"_",VLOOKUP(B71,T_PROVINCIAS[],2))</f>
        <v>CR_SJO</v>
      </c>
      <c r="G71" s="7" t="str">
        <f t="shared" si="2"/>
        <v>CR_SJO_ALAJUELITA</v>
      </c>
      <c r="H71" s="12" t="str">
        <f t="shared" si="3"/>
        <v>DIST_CR_SJO_110</v>
      </c>
      <c r="I71" s="5">
        <v>1</v>
      </c>
      <c r="J71" s="5"/>
      <c r="K71" s="5"/>
      <c r="L71" s="5"/>
      <c r="M71" s="20" t="s">
        <v>746</v>
      </c>
      <c r="N71" s="20" t="s">
        <v>830</v>
      </c>
      <c r="S71" s="24"/>
      <c r="T71" s="24"/>
      <c r="U71" s="25"/>
      <c r="V71" s="25" t="s">
        <v>326</v>
      </c>
      <c r="X71" s="9" t="s">
        <v>648</v>
      </c>
      <c r="Y71" s="22">
        <v>703</v>
      </c>
      <c r="AA71" s="21"/>
      <c r="AB71" s="21"/>
      <c r="AC71" s="9"/>
      <c r="AD71" s="21"/>
      <c r="AE71" s="9" t="s">
        <v>306</v>
      </c>
    </row>
    <row r="72" spans="1:31" ht="13" x14ac:dyDescent="0.3">
      <c r="A72" s="1">
        <v>11002</v>
      </c>
      <c r="B72" s="5" t="s">
        <v>233</v>
      </c>
      <c r="C72" s="5" t="s">
        <v>301</v>
      </c>
      <c r="D72" s="5" t="s">
        <v>302</v>
      </c>
      <c r="E72" s="5" t="s">
        <v>235</v>
      </c>
      <c r="F72" s="7" t="str">
        <f>CONCATENATE(VLOOKUP(E72,T_REGIONES[],2),"_",VLOOKUP(B72,T_PROVINCIAS[],2))</f>
        <v>CR_SJO</v>
      </c>
      <c r="G72" s="7" t="str">
        <f t="shared" si="2"/>
        <v>CR_SJO_ALAJUELITA</v>
      </c>
      <c r="H72" s="12" t="str">
        <f t="shared" si="3"/>
        <v>DIST_CR_SJO_110</v>
      </c>
      <c r="I72" s="5">
        <v>1</v>
      </c>
      <c r="J72" s="5"/>
      <c r="K72" s="5"/>
      <c r="L72" s="5"/>
      <c r="M72" s="20" t="s">
        <v>747</v>
      </c>
      <c r="N72" s="20" t="s">
        <v>831</v>
      </c>
      <c r="S72" s="24"/>
      <c r="T72" s="24"/>
      <c r="U72" s="25"/>
      <c r="V72" s="25" t="s">
        <v>280</v>
      </c>
      <c r="X72" s="9" t="s">
        <v>655</v>
      </c>
      <c r="Y72" s="22">
        <v>704</v>
      </c>
      <c r="AA72" s="21"/>
      <c r="AB72" s="21"/>
      <c r="AC72" s="9"/>
      <c r="AD72" s="21"/>
      <c r="AE72" s="9" t="s">
        <v>233</v>
      </c>
    </row>
    <row r="73" spans="1:31" ht="13" x14ac:dyDescent="0.3">
      <c r="A73" s="1">
        <v>11003</v>
      </c>
      <c r="B73" s="5" t="s">
        <v>233</v>
      </c>
      <c r="C73" s="5" t="s">
        <v>301</v>
      </c>
      <c r="D73" s="5" t="s">
        <v>247</v>
      </c>
      <c r="E73" s="5" t="s">
        <v>235</v>
      </c>
      <c r="F73" s="7" t="str">
        <f>CONCATENATE(VLOOKUP(E73,T_REGIONES[],2),"_",VLOOKUP(B73,T_PROVINCIAS[],2))</f>
        <v>CR_SJO</v>
      </c>
      <c r="G73" s="7" t="str">
        <f t="shared" si="2"/>
        <v>CR_SJO_ALAJUELITA</v>
      </c>
      <c r="H73" s="12" t="str">
        <f t="shared" si="3"/>
        <v>DIST_CR_SJO_110</v>
      </c>
      <c r="I73" s="5">
        <v>1</v>
      </c>
      <c r="J73" s="5"/>
      <c r="K73" s="5"/>
      <c r="L73" s="5"/>
      <c r="M73" s="20" t="s">
        <v>748</v>
      </c>
      <c r="N73" s="20" t="s">
        <v>832</v>
      </c>
      <c r="S73" s="24"/>
      <c r="T73" s="24"/>
      <c r="U73" s="25"/>
      <c r="V73" s="25" t="s">
        <v>322</v>
      </c>
      <c r="X73" s="9" t="s">
        <v>360</v>
      </c>
      <c r="Y73" s="22">
        <v>201</v>
      </c>
      <c r="AA73" s="21"/>
      <c r="AB73" s="21"/>
      <c r="AC73" s="9"/>
      <c r="AD73" s="21"/>
      <c r="AE73" s="9" t="s">
        <v>389</v>
      </c>
    </row>
    <row r="74" spans="1:31" ht="13" x14ac:dyDescent="0.3">
      <c r="A74" s="1">
        <v>11004</v>
      </c>
      <c r="B74" s="5" t="s">
        <v>233</v>
      </c>
      <c r="C74" s="5" t="s">
        <v>301</v>
      </c>
      <c r="D74" s="5" t="s">
        <v>303</v>
      </c>
      <c r="E74" s="5" t="s">
        <v>235</v>
      </c>
      <c r="F74" s="7" t="str">
        <f>CONCATENATE(VLOOKUP(E74,T_REGIONES[],2),"_",VLOOKUP(B74,T_PROVINCIAS[],2))</f>
        <v>CR_SJO</v>
      </c>
      <c r="G74" s="7" t="str">
        <f t="shared" si="2"/>
        <v>CR_SJO_ALAJUELITA</v>
      </c>
      <c r="H74" s="12" t="str">
        <f t="shared" si="3"/>
        <v>DIST_CR_SJO_110</v>
      </c>
      <c r="I74" s="5">
        <v>1</v>
      </c>
      <c r="J74" s="5"/>
      <c r="K74" s="5"/>
      <c r="L74" s="5"/>
      <c r="M74" s="20" t="s">
        <v>749</v>
      </c>
      <c r="N74" s="20" t="s">
        <v>833</v>
      </c>
      <c r="S74" s="24"/>
      <c r="T74" s="24"/>
      <c r="U74" s="25"/>
      <c r="V74" s="25" t="s">
        <v>261</v>
      </c>
      <c r="X74" s="9" t="s">
        <v>441</v>
      </c>
      <c r="Y74" s="22">
        <v>215</v>
      </c>
      <c r="AE74" s="58" t="s">
        <v>1215</v>
      </c>
    </row>
    <row r="75" spans="1:31" ht="13" x14ac:dyDescent="0.3">
      <c r="A75" s="1">
        <v>11005</v>
      </c>
      <c r="B75" s="5" t="s">
        <v>233</v>
      </c>
      <c r="C75" s="5" t="s">
        <v>301</v>
      </c>
      <c r="D75" s="5" t="s">
        <v>304</v>
      </c>
      <c r="E75" s="5" t="s">
        <v>235</v>
      </c>
      <c r="F75" s="7" t="str">
        <f>CONCATENATE(VLOOKUP(E75,T_REGIONES[],2),"_",VLOOKUP(B75,T_PROVINCIAS[],2))</f>
        <v>CR_SJO</v>
      </c>
      <c r="G75" s="7" t="str">
        <f t="shared" si="2"/>
        <v>CR_SJO_ALAJUELITA</v>
      </c>
      <c r="H75" s="12" t="str">
        <f t="shared" si="3"/>
        <v>DIST_CR_SJO_110</v>
      </c>
      <c r="I75" s="5">
        <v>1</v>
      </c>
      <c r="J75" s="5"/>
      <c r="K75" s="5"/>
      <c r="L75" s="5"/>
      <c r="M75" s="20" t="s">
        <v>750</v>
      </c>
      <c r="N75" s="20" t="s">
        <v>834</v>
      </c>
      <c r="S75" s="24"/>
      <c r="T75" s="24"/>
      <c r="U75" s="25"/>
      <c r="V75" s="25" t="s">
        <v>233</v>
      </c>
      <c r="X75" s="9" t="s">
        <v>437</v>
      </c>
      <c r="Y75" s="22">
        <v>214</v>
      </c>
      <c r="AA75" s="21"/>
      <c r="AB75" s="21"/>
      <c r="AC75" s="9" t="s">
        <v>377</v>
      </c>
      <c r="AD75" s="21" t="s">
        <v>889</v>
      </c>
      <c r="AE75" s="9" t="s">
        <v>381</v>
      </c>
    </row>
    <row r="76" spans="1:31" ht="13" x14ac:dyDescent="0.3">
      <c r="A76" s="1">
        <v>11101</v>
      </c>
      <c r="B76" s="5" t="s">
        <v>233</v>
      </c>
      <c r="C76" s="6" t="s">
        <v>305</v>
      </c>
      <c r="D76" s="6" t="s">
        <v>306</v>
      </c>
      <c r="E76" s="5" t="s">
        <v>235</v>
      </c>
      <c r="F76" s="7" t="str">
        <f>CONCATENATE(VLOOKUP(E76,T_REGIONES[],2),"_",VLOOKUP(B76,T_PROVINCIAS[],2))</f>
        <v>CR_SJO</v>
      </c>
      <c r="G76" s="7" t="str">
        <f t="shared" si="2"/>
        <v>CR_SJO_VAZQUEZ DE CORONADO</v>
      </c>
      <c r="H76" s="12" t="str">
        <f t="shared" si="3"/>
        <v>DIST_CR_SJO_111</v>
      </c>
      <c r="I76" s="5">
        <v>1</v>
      </c>
      <c r="J76" s="5"/>
      <c r="K76" s="5"/>
      <c r="L76" s="5"/>
      <c r="M76" s="20" t="s">
        <v>751</v>
      </c>
      <c r="N76" s="20" t="s">
        <v>835</v>
      </c>
      <c r="S76" s="24"/>
      <c r="T76" s="24"/>
      <c r="U76" s="25"/>
      <c r="V76" s="25" t="s">
        <v>296</v>
      </c>
      <c r="X76" s="9" t="s">
        <v>444</v>
      </c>
      <c r="Y76" s="22">
        <v>216</v>
      </c>
      <c r="AA76" s="21"/>
      <c r="AB76" s="21"/>
      <c r="AC76" s="9"/>
      <c r="AD76" s="21"/>
      <c r="AE76" s="9" t="s">
        <v>377</v>
      </c>
    </row>
    <row r="77" spans="1:31" ht="13" x14ac:dyDescent="0.3">
      <c r="A77" s="1">
        <v>11102</v>
      </c>
      <c r="B77" s="5" t="s">
        <v>233</v>
      </c>
      <c r="C77" s="6" t="s">
        <v>305</v>
      </c>
      <c r="D77" s="6" t="s">
        <v>248</v>
      </c>
      <c r="E77" s="5" t="s">
        <v>235</v>
      </c>
      <c r="F77" s="7" t="str">
        <f>CONCATENATE(VLOOKUP(E77,T_REGIONES[],2),"_",VLOOKUP(B77,T_PROVINCIAS[],2))</f>
        <v>CR_SJO</v>
      </c>
      <c r="G77" s="7" t="str">
        <f t="shared" si="2"/>
        <v>CR_SJO_VAZQUEZ DE CORONADO</v>
      </c>
      <c r="H77" s="12" t="str">
        <f t="shared" si="3"/>
        <v>DIST_CR_SJO_111</v>
      </c>
      <c r="I77" s="5">
        <v>1</v>
      </c>
      <c r="J77" s="5"/>
      <c r="K77" s="5"/>
      <c r="L77" s="5"/>
      <c r="M77" s="20" t="s">
        <v>752</v>
      </c>
      <c r="N77" s="20" t="s">
        <v>836</v>
      </c>
      <c r="S77" s="24"/>
      <c r="T77" s="24"/>
      <c r="U77" s="25"/>
      <c r="V77" s="25" t="s">
        <v>269</v>
      </c>
      <c r="X77" s="9" t="s">
        <v>272</v>
      </c>
      <c r="Y77" s="22">
        <v>210</v>
      </c>
      <c r="AA77" s="21"/>
      <c r="AB77" s="21"/>
      <c r="AC77" s="9"/>
      <c r="AD77" s="21"/>
      <c r="AE77" s="9" t="s">
        <v>380</v>
      </c>
    </row>
    <row r="78" spans="1:31" ht="13" x14ac:dyDescent="0.3">
      <c r="A78" s="1">
        <v>11103</v>
      </c>
      <c r="B78" s="5" t="s">
        <v>233</v>
      </c>
      <c r="C78" s="6" t="s">
        <v>305</v>
      </c>
      <c r="D78" s="6" t="s">
        <v>307</v>
      </c>
      <c r="E78" s="5" t="s">
        <v>235</v>
      </c>
      <c r="F78" s="7" t="str">
        <f>CONCATENATE(VLOOKUP(E78,T_REGIONES[],2),"_",VLOOKUP(B78,T_PROVINCIAS[],2))</f>
        <v>CR_SJO</v>
      </c>
      <c r="G78" s="7" t="str">
        <f t="shared" si="2"/>
        <v>CR_SJO_VAZQUEZ DE CORONADO</v>
      </c>
      <c r="H78" s="12" t="str">
        <f t="shared" si="3"/>
        <v>DIST_CR_SJO_111</v>
      </c>
      <c r="I78" s="5">
        <v>1</v>
      </c>
      <c r="J78" s="5"/>
      <c r="K78" s="5"/>
      <c r="L78" s="5"/>
      <c r="M78" s="20" t="s">
        <v>753</v>
      </c>
      <c r="N78" s="20" t="s">
        <v>837</v>
      </c>
      <c r="S78" s="24"/>
      <c r="T78" s="24"/>
      <c r="U78" s="25"/>
      <c r="V78" s="25" t="s">
        <v>316</v>
      </c>
      <c r="X78" s="9" t="s">
        <v>369</v>
      </c>
      <c r="Y78" s="22">
        <v>202</v>
      </c>
      <c r="AA78" s="21"/>
      <c r="AB78" s="21"/>
      <c r="AC78" s="9"/>
      <c r="AD78" s="21"/>
      <c r="AE78" s="9" t="s">
        <v>306</v>
      </c>
    </row>
    <row r="79" spans="1:31" ht="13" x14ac:dyDescent="0.3">
      <c r="A79" s="1">
        <v>11104</v>
      </c>
      <c r="B79" s="5" t="s">
        <v>233</v>
      </c>
      <c r="C79" s="6" t="s">
        <v>305</v>
      </c>
      <c r="D79" s="6" t="s">
        <v>308</v>
      </c>
      <c r="E79" s="5" t="s">
        <v>235</v>
      </c>
      <c r="F79" s="7" t="str">
        <f>CONCATENATE(VLOOKUP(E79,T_REGIONES[],2),"_",VLOOKUP(B79,T_PROVINCIAS[],2))</f>
        <v>CR_SJO</v>
      </c>
      <c r="G79" s="7" t="str">
        <f t="shared" si="2"/>
        <v>CR_SJO_VAZQUEZ DE CORONADO</v>
      </c>
      <c r="H79" s="12" t="str">
        <f t="shared" si="3"/>
        <v>DIST_CR_SJO_111</v>
      </c>
      <c r="I79" s="5">
        <v>1</v>
      </c>
      <c r="J79" s="5"/>
      <c r="K79" s="5"/>
      <c r="L79" s="5"/>
      <c r="M79" s="20" t="s">
        <v>754</v>
      </c>
      <c r="N79" s="20" t="s">
        <v>838</v>
      </c>
      <c r="S79" s="24"/>
      <c r="T79" s="24"/>
      <c r="U79" s="25"/>
      <c r="V79" s="25" t="s">
        <v>330</v>
      </c>
      <c r="X79" s="9" t="s">
        <v>430</v>
      </c>
      <c r="Y79" s="22">
        <v>213</v>
      </c>
      <c r="AA79" s="21"/>
      <c r="AB79" s="21"/>
      <c r="AC79" s="9"/>
      <c r="AD79" s="21"/>
      <c r="AE79" s="9" t="s">
        <v>233</v>
      </c>
    </row>
    <row r="80" spans="1:31" ht="13" x14ac:dyDescent="0.3">
      <c r="A80" s="1">
        <v>11105</v>
      </c>
      <c r="B80" s="5" t="s">
        <v>233</v>
      </c>
      <c r="C80" s="6" t="s">
        <v>305</v>
      </c>
      <c r="D80" s="6" t="s">
        <v>309</v>
      </c>
      <c r="E80" s="5" t="s">
        <v>235</v>
      </c>
      <c r="F80" s="7" t="str">
        <f>CONCATENATE(VLOOKUP(E80,T_REGIONES[],2),"_",VLOOKUP(B80,T_PROVINCIAS[],2))</f>
        <v>CR_SJO</v>
      </c>
      <c r="G80" s="7" t="str">
        <f t="shared" si="2"/>
        <v>CR_SJO_VAZQUEZ DE CORONADO</v>
      </c>
      <c r="H80" s="12" t="str">
        <f t="shared" si="3"/>
        <v>DIST_CR_SJO_111</v>
      </c>
      <c r="I80" s="5">
        <v>1</v>
      </c>
      <c r="J80" s="5"/>
      <c r="K80" s="5"/>
      <c r="L80" s="5"/>
      <c r="M80" s="20" t="s">
        <v>755</v>
      </c>
      <c r="N80" s="20" t="s">
        <v>839</v>
      </c>
      <c r="S80" s="24"/>
      <c r="T80" s="24"/>
      <c r="U80" s="25"/>
      <c r="V80" s="25" t="s">
        <v>305</v>
      </c>
      <c r="X80" s="9" t="s">
        <v>367</v>
      </c>
      <c r="Y80" s="22">
        <v>410</v>
      </c>
      <c r="AA80" s="21"/>
      <c r="AB80" s="21"/>
      <c r="AC80" s="9"/>
      <c r="AD80" s="21"/>
      <c r="AE80" s="9" t="s">
        <v>378</v>
      </c>
    </row>
    <row r="81" spans="1:31" ht="13" x14ac:dyDescent="0.3">
      <c r="A81" s="1">
        <v>11201</v>
      </c>
      <c r="B81" s="5" t="s">
        <v>233</v>
      </c>
      <c r="C81" s="5" t="s">
        <v>310</v>
      </c>
      <c r="D81" s="5" t="s">
        <v>311</v>
      </c>
      <c r="E81" s="5" t="s">
        <v>235</v>
      </c>
      <c r="F81" s="7" t="str">
        <f>CONCATENATE(VLOOKUP(E81,T_REGIONES[],2),"_",VLOOKUP(B81,T_PROVINCIAS[],2))</f>
        <v>CR_SJO</v>
      </c>
      <c r="G81" s="7" t="str">
        <f t="shared" si="2"/>
        <v>CR_SJO_ACOSTA</v>
      </c>
      <c r="H81" s="12" t="str">
        <f t="shared" si="3"/>
        <v>DIST_CR_SJO_112</v>
      </c>
      <c r="I81" s="5"/>
      <c r="J81" s="5"/>
      <c r="K81" s="5"/>
      <c r="L81" s="5"/>
      <c r="M81" s="20" t="s">
        <v>756</v>
      </c>
      <c r="N81" s="20" t="s">
        <v>840</v>
      </c>
      <c r="S81" s="24"/>
      <c r="V81" s="57" t="s">
        <v>1215</v>
      </c>
      <c r="X81" s="9" t="s">
        <v>403</v>
      </c>
      <c r="Y81" s="22">
        <v>209</v>
      </c>
      <c r="AA81" s="21"/>
      <c r="AB81" s="21"/>
      <c r="AC81" s="9"/>
      <c r="AD81" s="21"/>
      <c r="AE81" s="9" t="s">
        <v>379</v>
      </c>
    </row>
    <row r="82" spans="1:31" ht="13" x14ac:dyDescent="0.3">
      <c r="A82" s="1">
        <v>11202</v>
      </c>
      <c r="B82" s="5" t="s">
        <v>233</v>
      </c>
      <c r="C82" s="5" t="s">
        <v>310</v>
      </c>
      <c r="D82" s="5" t="s">
        <v>312</v>
      </c>
      <c r="E82" s="5" t="s">
        <v>235</v>
      </c>
      <c r="F82" s="7" t="str">
        <f>CONCATENATE(VLOOKUP(E82,T_REGIONES[],2),"_",VLOOKUP(B82,T_PROVINCIAS[],2))</f>
        <v>CR_SJO</v>
      </c>
      <c r="G82" s="7" t="str">
        <f t="shared" si="2"/>
        <v>CR_SJO_ACOSTA</v>
      </c>
      <c r="H82" s="12" t="str">
        <f t="shared" si="3"/>
        <v>DIST_CR_SJO_112</v>
      </c>
      <c r="I82" s="5"/>
      <c r="J82" s="5"/>
      <c r="K82" s="5"/>
      <c r="L82" s="5"/>
      <c r="M82" s="20" t="s">
        <v>757</v>
      </c>
      <c r="N82" s="20" t="s">
        <v>841</v>
      </c>
      <c r="S82" s="60"/>
      <c r="T82" s="62" t="s">
        <v>1211</v>
      </c>
      <c r="U82" s="54" t="s">
        <v>1218</v>
      </c>
      <c r="V82" s="57" t="s">
        <v>1215</v>
      </c>
      <c r="X82" s="9" t="s">
        <v>382</v>
      </c>
      <c r="Y82" s="22">
        <v>204</v>
      </c>
      <c r="AE82" s="58" t="s">
        <v>1215</v>
      </c>
    </row>
    <row r="83" spans="1:31" ht="13" x14ac:dyDescent="0.3">
      <c r="A83" s="1">
        <v>11203</v>
      </c>
      <c r="B83" s="5" t="s">
        <v>233</v>
      </c>
      <c r="C83" s="5" t="s">
        <v>310</v>
      </c>
      <c r="D83" s="5" t="s">
        <v>313</v>
      </c>
      <c r="E83" s="5" t="s">
        <v>235</v>
      </c>
      <c r="F83" s="7" t="str">
        <f>CONCATENATE(VLOOKUP(E83,T_REGIONES[],2),"_",VLOOKUP(B83,T_PROVINCIAS[],2))</f>
        <v>CR_SJO</v>
      </c>
      <c r="G83" s="7" t="str">
        <f t="shared" si="2"/>
        <v>CR_SJO_ACOSTA</v>
      </c>
      <c r="H83" s="12" t="str">
        <f t="shared" si="3"/>
        <v>DIST_CR_SJO_112</v>
      </c>
      <c r="I83" s="5"/>
      <c r="J83" s="5"/>
      <c r="K83" s="5"/>
      <c r="L83" s="5"/>
      <c r="M83" s="20" t="s">
        <v>758</v>
      </c>
      <c r="N83" s="20" t="s">
        <v>842</v>
      </c>
      <c r="S83" s="24" t="s">
        <v>522</v>
      </c>
      <c r="T83" s="24" t="s">
        <v>520</v>
      </c>
      <c r="U83" s="25" t="s">
        <v>702</v>
      </c>
      <c r="V83" s="25" t="s">
        <v>551</v>
      </c>
      <c r="X83" s="9" t="s">
        <v>613</v>
      </c>
      <c r="Y83" s="22">
        <v>606</v>
      </c>
      <c r="AA83" s="21"/>
      <c r="AB83" s="21"/>
      <c r="AC83" s="9" t="s">
        <v>391</v>
      </c>
      <c r="AD83" s="21" t="s">
        <v>890</v>
      </c>
      <c r="AE83" s="9" t="s">
        <v>392</v>
      </c>
    </row>
    <row r="84" spans="1:31" ht="13" x14ac:dyDescent="0.3">
      <c r="A84" s="1">
        <v>11204</v>
      </c>
      <c r="B84" s="5" t="s">
        <v>233</v>
      </c>
      <c r="C84" s="5" t="s">
        <v>310</v>
      </c>
      <c r="D84" s="5" t="s">
        <v>314</v>
      </c>
      <c r="E84" s="5" t="s">
        <v>235</v>
      </c>
      <c r="F84" s="7" t="str">
        <f>CONCATENATE(VLOOKUP(E84,T_REGIONES[],2),"_",VLOOKUP(B84,T_PROVINCIAS[],2))</f>
        <v>CR_SJO</v>
      </c>
      <c r="G84" s="7" t="str">
        <f t="shared" si="2"/>
        <v>CR_SJO_ACOSTA</v>
      </c>
      <c r="H84" s="12" t="str">
        <f t="shared" si="3"/>
        <v>DIST_CR_SJO_112</v>
      </c>
      <c r="I84" s="5"/>
      <c r="J84" s="5"/>
      <c r="K84" s="5"/>
      <c r="L84" s="5"/>
      <c r="M84" s="20" t="s">
        <v>759</v>
      </c>
      <c r="N84" s="20" t="s">
        <v>843</v>
      </c>
      <c r="S84" s="24"/>
      <c r="T84" s="24"/>
      <c r="U84" s="25"/>
      <c r="V84" s="25" t="s">
        <v>542</v>
      </c>
      <c r="X84" s="9" t="s">
        <v>590</v>
      </c>
      <c r="Y84" s="22">
        <v>602</v>
      </c>
      <c r="AA84" s="21"/>
      <c r="AB84" s="21"/>
      <c r="AC84" s="9"/>
      <c r="AD84" s="21"/>
      <c r="AE84" s="9" t="s">
        <v>391</v>
      </c>
    </row>
    <row r="85" spans="1:31" ht="13" x14ac:dyDescent="0.3">
      <c r="A85" s="1">
        <v>11205</v>
      </c>
      <c r="B85" s="5" t="s">
        <v>233</v>
      </c>
      <c r="C85" s="5" t="s">
        <v>310</v>
      </c>
      <c r="D85" s="5" t="s">
        <v>315</v>
      </c>
      <c r="E85" s="5" t="s">
        <v>235</v>
      </c>
      <c r="F85" s="7" t="str">
        <f>CONCATENATE(VLOOKUP(E85,T_REGIONES[],2),"_",VLOOKUP(B85,T_PROVINCIAS[],2))</f>
        <v>CR_SJO</v>
      </c>
      <c r="G85" s="7" t="str">
        <f t="shared" si="2"/>
        <v>CR_SJO_ACOSTA</v>
      </c>
      <c r="H85" s="12" t="str">
        <f t="shared" si="3"/>
        <v>DIST_CR_SJO_112</v>
      </c>
      <c r="I85" s="5"/>
      <c r="J85" s="5"/>
      <c r="K85" s="5"/>
      <c r="L85" s="5"/>
      <c r="M85" s="20" t="s">
        <v>760</v>
      </c>
      <c r="N85" s="20" t="s">
        <v>844</v>
      </c>
      <c r="S85" s="24"/>
      <c r="T85" s="24"/>
      <c r="U85" s="25"/>
      <c r="V85" s="25" t="s">
        <v>548</v>
      </c>
      <c r="X85" s="9" t="s">
        <v>634</v>
      </c>
      <c r="Y85" s="22">
        <v>611</v>
      </c>
      <c r="AA85" s="21"/>
      <c r="AB85" s="21"/>
      <c r="AC85" s="9"/>
      <c r="AD85" s="21"/>
      <c r="AE85" s="9" t="s">
        <v>393</v>
      </c>
    </row>
    <row r="86" spans="1:31" ht="13" x14ac:dyDescent="0.3">
      <c r="A86" s="1">
        <v>11301</v>
      </c>
      <c r="B86" s="5" t="s">
        <v>233</v>
      </c>
      <c r="C86" s="6" t="s">
        <v>316</v>
      </c>
      <c r="D86" s="6" t="s">
        <v>317</v>
      </c>
      <c r="E86" s="5" t="s">
        <v>235</v>
      </c>
      <c r="F86" s="7" t="str">
        <f>CONCATENATE(VLOOKUP(E86,T_REGIONES[],2),"_",VLOOKUP(B86,T_PROVINCIAS[],2))</f>
        <v>CR_SJO</v>
      </c>
      <c r="G86" s="7" t="str">
        <f t="shared" si="2"/>
        <v>CR_SJO_TIBAS</v>
      </c>
      <c r="H86" s="12" t="str">
        <f t="shared" si="3"/>
        <v>DIST_CR_SJO_113</v>
      </c>
      <c r="I86" s="5">
        <v>1</v>
      </c>
      <c r="J86" s="5"/>
      <c r="K86" s="5"/>
      <c r="L86" s="5"/>
      <c r="M86" s="20" t="s">
        <v>761</v>
      </c>
      <c r="N86" s="20" t="s">
        <v>845</v>
      </c>
      <c r="S86" s="24"/>
      <c r="T86" s="24"/>
      <c r="U86" s="25"/>
      <c r="V86" s="25" t="s">
        <v>545</v>
      </c>
      <c r="X86" s="9" t="s">
        <v>603</v>
      </c>
      <c r="Y86" s="22">
        <v>604</v>
      </c>
      <c r="AA86" s="21"/>
      <c r="AB86" s="21"/>
      <c r="AC86" s="9"/>
      <c r="AD86" s="21"/>
      <c r="AE86" s="9" t="s">
        <v>256</v>
      </c>
    </row>
    <row r="87" spans="1:31" ht="13" x14ac:dyDescent="0.3">
      <c r="A87" s="1">
        <v>11302</v>
      </c>
      <c r="B87" s="5" t="s">
        <v>233</v>
      </c>
      <c r="C87" s="6" t="s">
        <v>316</v>
      </c>
      <c r="D87" s="6" t="s">
        <v>318</v>
      </c>
      <c r="E87" s="5" t="s">
        <v>235</v>
      </c>
      <c r="F87" s="7" t="str">
        <f>CONCATENATE(VLOOKUP(E87,T_REGIONES[],2),"_",VLOOKUP(B87,T_PROVINCIAS[],2))</f>
        <v>CR_SJO</v>
      </c>
      <c r="G87" s="7" t="str">
        <f t="shared" si="2"/>
        <v>CR_SJO_TIBAS</v>
      </c>
      <c r="H87" s="12" t="str">
        <f t="shared" si="3"/>
        <v>DIST_CR_SJO_113</v>
      </c>
      <c r="I87" s="5">
        <v>1</v>
      </c>
      <c r="J87" s="5"/>
      <c r="K87" s="5"/>
      <c r="L87" s="5"/>
      <c r="M87" s="20" t="s">
        <v>762</v>
      </c>
      <c r="N87" s="20" t="s">
        <v>846</v>
      </c>
      <c r="S87" s="24"/>
      <c r="T87" s="24"/>
      <c r="U87" s="25"/>
      <c r="V87" s="25" t="s">
        <v>570</v>
      </c>
      <c r="X87" s="9" t="s">
        <v>628</v>
      </c>
      <c r="Y87" s="22">
        <v>609</v>
      </c>
      <c r="AA87" s="21"/>
      <c r="AB87" s="21"/>
      <c r="AC87" s="9"/>
      <c r="AD87" s="21"/>
      <c r="AE87" s="9" t="s">
        <v>324</v>
      </c>
    </row>
    <row r="88" spans="1:31" ht="13" x14ac:dyDescent="0.3">
      <c r="A88" s="1">
        <v>11303</v>
      </c>
      <c r="B88" s="5" t="s">
        <v>233</v>
      </c>
      <c r="C88" s="6" t="s">
        <v>316</v>
      </c>
      <c r="D88" s="6" t="s">
        <v>319</v>
      </c>
      <c r="E88" s="5" t="s">
        <v>235</v>
      </c>
      <c r="F88" s="7" t="str">
        <f>CONCATENATE(VLOOKUP(E88,T_REGIONES[],2),"_",VLOOKUP(B88,T_PROVINCIAS[],2))</f>
        <v>CR_SJO</v>
      </c>
      <c r="G88" s="7" t="str">
        <f t="shared" si="2"/>
        <v>CR_SJO_TIBAS</v>
      </c>
      <c r="H88" s="12" t="str">
        <f t="shared" si="3"/>
        <v>DIST_CR_SJO_113</v>
      </c>
      <c r="I88" s="5">
        <v>1</v>
      </c>
      <c r="J88" s="5"/>
      <c r="K88" s="5"/>
      <c r="L88" s="5"/>
      <c r="M88" s="20" t="s">
        <v>774</v>
      </c>
      <c r="N88" s="20" t="s">
        <v>858</v>
      </c>
      <c r="S88" s="24"/>
      <c r="T88" s="24"/>
      <c r="U88" s="25"/>
      <c r="V88" s="25" t="s">
        <v>566</v>
      </c>
      <c r="X88" s="9" t="s">
        <v>575</v>
      </c>
      <c r="Y88" s="22">
        <v>601</v>
      </c>
      <c r="AA88" s="21"/>
      <c r="AB88" s="21"/>
      <c r="AC88" s="9"/>
      <c r="AD88" s="21"/>
      <c r="AE88" s="9" t="s">
        <v>233</v>
      </c>
    </row>
    <row r="89" spans="1:31" ht="13" x14ac:dyDescent="0.3">
      <c r="A89" s="1">
        <v>11304</v>
      </c>
      <c r="B89" s="5" t="s">
        <v>233</v>
      </c>
      <c r="C89" s="6" t="s">
        <v>316</v>
      </c>
      <c r="D89" s="6" t="s">
        <v>320</v>
      </c>
      <c r="E89" s="5" t="s">
        <v>235</v>
      </c>
      <c r="F89" s="7" t="str">
        <f>CONCATENATE(VLOOKUP(E89,T_REGIONES[],2),"_",VLOOKUP(B89,T_PROVINCIAS[],2))</f>
        <v>CR_SJO</v>
      </c>
      <c r="G89" s="7" t="str">
        <f t="shared" si="2"/>
        <v>CR_SJO_TIBAS</v>
      </c>
      <c r="H89" s="12" t="str">
        <f t="shared" si="3"/>
        <v>DIST_CR_SJO_113</v>
      </c>
      <c r="I89" s="5">
        <v>1</v>
      </c>
      <c r="J89" s="5"/>
      <c r="K89" s="5"/>
      <c r="L89" s="5"/>
      <c r="M89" s="20" t="s">
        <v>775</v>
      </c>
      <c r="N89" s="20" t="s">
        <v>859</v>
      </c>
      <c r="S89" s="24"/>
      <c r="T89" s="24"/>
      <c r="U89" s="25"/>
      <c r="V89" s="25" t="s">
        <v>521</v>
      </c>
      <c r="AA89" s="21"/>
      <c r="AB89" s="21"/>
      <c r="AC89" s="9"/>
      <c r="AD89" s="21"/>
      <c r="AE89" s="9" t="s">
        <v>317</v>
      </c>
    </row>
    <row r="90" spans="1:31" ht="13" x14ac:dyDescent="0.3">
      <c r="A90" s="1">
        <v>11305</v>
      </c>
      <c r="B90" s="5" t="s">
        <v>233</v>
      </c>
      <c r="C90" s="6" t="s">
        <v>316</v>
      </c>
      <c r="D90" s="6" t="s">
        <v>321</v>
      </c>
      <c r="E90" s="5" t="s">
        <v>235</v>
      </c>
      <c r="F90" s="7" t="str">
        <f>CONCATENATE(VLOOKUP(E90,T_REGIONES[],2),"_",VLOOKUP(B90,T_PROVINCIAS[],2))</f>
        <v>CR_SJO</v>
      </c>
      <c r="G90" s="7" t="str">
        <f t="shared" si="2"/>
        <v>CR_SJO_TIBAS</v>
      </c>
      <c r="H90" s="12" t="str">
        <f t="shared" si="3"/>
        <v>DIST_CR_SJO_113</v>
      </c>
      <c r="I90" s="5">
        <v>1</v>
      </c>
      <c r="J90" s="5"/>
      <c r="K90" s="5"/>
      <c r="L90" s="5"/>
      <c r="M90" s="20" t="s">
        <v>776</v>
      </c>
      <c r="N90" s="20" t="s">
        <v>860</v>
      </c>
      <c r="S90" s="24"/>
      <c r="T90" s="24"/>
      <c r="U90" s="25"/>
      <c r="V90" s="25" t="s">
        <v>562</v>
      </c>
      <c r="AA90" s="21"/>
      <c r="AB90" s="21"/>
      <c r="AC90" s="9"/>
      <c r="AD90" s="21"/>
      <c r="AE90" s="9" t="s">
        <v>250</v>
      </c>
    </row>
    <row r="91" spans="1:31" ht="13" x14ac:dyDescent="0.3">
      <c r="A91" s="1">
        <v>11401</v>
      </c>
      <c r="B91" s="5" t="s">
        <v>233</v>
      </c>
      <c r="C91" s="5" t="s">
        <v>322</v>
      </c>
      <c r="D91" s="5" t="s">
        <v>323</v>
      </c>
      <c r="E91" s="5" t="s">
        <v>235</v>
      </c>
      <c r="F91" s="7" t="str">
        <f>CONCATENATE(VLOOKUP(E91,T_REGIONES[],2),"_",VLOOKUP(B91,T_PROVINCIAS[],2))</f>
        <v>CR_SJO</v>
      </c>
      <c r="G91" s="7" t="str">
        <f t="shared" si="2"/>
        <v>CR_SJO_MORAVIA</v>
      </c>
      <c r="H91" s="12" t="str">
        <f t="shared" si="3"/>
        <v>DIST_CR_SJO_114</v>
      </c>
      <c r="I91" s="5">
        <v>1</v>
      </c>
      <c r="J91" s="5"/>
      <c r="K91" s="5"/>
      <c r="L91" s="5"/>
      <c r="M91" s="20" t="s">
        <v>777</v>
      </c>
      <c r="N91" s="20" t="s">
        <v>861</v>
      </c>
      <c r="S91" s="24"/>
      <c r="T91" s="24"/>
      <c r="U91" s="25"/>
      <c r="V91" s="25" t="s">
        <v>527</v>
      </c>
      <c r="AE91" s="58" t="s">
        <v>1215</v>
      </c>
    </row>
    <row r="92" spans="1:31" ht="13" x14ac:dyDescent="0.3">
      <c r="A92" s="1">
        <v>11402</v>
      </c>
      <c r="B92" s="5" t="s">
        <v>233</v>
      </c>
      <c r="C92" s="5" t="s">
        <v>322</v>
      </c>
      <c r="D92" s="5" t="s">
        <v>324</v>
      </c>
      <c r="E92" s="5" t="s">
        <v>235</v>
      </c>
      <c r="F92" s="7" t="str">
        <f>CONCATENATE(VLOOKUP(E92,T_REGIONES[],2),"_",VLOOKUP(B92,T_PROVINCIAS[],2))</f>
        <v>CR_SJO</v>
      </c>
      <c r="G92" s="7" t="str">
        <f t="shared" si="2"/>
        <v>CR_SJO_MORAVIA</v>
      </c>
      <c r="H92" s="12" t="str">
        <f t="shared" si="3"/>
        <v>DIST_CR_SJO_114</v>
      </c>
      <c r="I92" s="5">
        <v>1</v>
      </c>
      <c r="J92" s="5"/>
      <c r="K92" s="5"/>
      <c r="L92" s="5"/>
      <c r="M92" s="20" t="s">
        <v>778</v>
      </c>
      <c r="N92" s="20" t="s">
        <v>862</v>
      </c>
      <c r="S92" s="24"/>
      <c r="T92" s="24"/>
      <c r="U92" s="25"/>
      <c r="V92" s="25" t="s">
        <v>359</v>
      </c>
      <c r="AA92" s="21"/>
      <c r="AB92" s="21"/>
      <c r="AC92" s="9" t="s">
        <v>394</v>
      </c>
      <c r="AD92" s="21" t="s">
        <v>891</v>
      </c>
      <c r="AE92" s="9" t="s">
        <v>396</v>
      </c>
    </row>
    <row r="93" spans="1:31" ht="13" x14ac:dyDescent="0.3">
      <c r="A93" s="1">
        <v>11403</v>
      </c>
      <c r="B93" s="5" t="s">
        <v>233</v>
      </c>
      <c r="C93" s="5" t="s">
        <v>322</v>
      </c>
      <c r="D93" s="5" t="s">
        <v>325</v>
      </c>
      <c r="E93" s="5" t="s">
        <v>235</v>
      </c>
      <c r="F93" s="7" t="str">
        <f>CONCATENATE(VLOOKUP(E93,T_REGIONES[],2),"_",VLOOKUP(B93,T_PROVINCIAS[],2))</f>
        <v>CR_SJO</v>
      </c>
      <c r="G93" s="7" t="str">
        <f t="shared" si="2"/>
        <v>CR_SJO_MORAVIA</v>
      </c>
      <c r="H93" s="12" t="str">
        <f t="shared" si="3"/>
        <v>DIST_CR_SJO_114</v>
      </c>
      <c r="I93" s="5">
        <v>1</v>
      </c>
      <c r="J93" s="5"/>
      <c r="K93" s="5"/>
      <c r="L93" s="5"/>
      <c r="M93" s="20" t="s">
        <v>779</v>
      </c>
      <c r="N93" s="20" t="s">
        <v>863</v>
      </c>
      <c r="S93" s="24"/>
      <c r="T93" s="24"/>
      <c r="U93" s="25"/>
      <c r="V93" s="25" t="s">
        <v>555</v>
      </c>
      <c r="AA93" s="21"/>
      <c r="AB93" s="21"/>
      <c r="AC93" s="9"/>
      <c r="AD93" s="21"/>
      <c r="AE93" s="9" t="s">
        <v>397</v>
      </c>
    </row>
    <row r="94" spans="1:31" ht="13" x14ac:dyDescent="0.3">
      <c r="A94" s="1">
        <v>11501</v>
      </c>
      <c r="B94" s="5" t="s">
        <v>233</v>
      </c>
      <c r="C94" s="6" t="s">
        <v>326</v>
      </c>
      <c r="D94" s="6" t="s">
        <v>327</v>
      </c>
      <c r="E94" s="5" t="s">
        <v>235</v>
      </c>
      <c r="F94" s="7" t="str">
        <f>CONCATENATE(VLOOKUP(E94,T_REGIONES[],2),"_",VLOOKUP(B94,T_PROVINCIAS[],2))</f>
        <v>CR_SJO</v>
      </c>
      <c r="G94" s="7" t="str">
        <f t="shared" si="2"/>
        <v>CR_SJO_MONTES DE OCA</v>
      </c>
      <c r="H94" s="12" t="str">
        <f t="shared" si="3"/>
        <v>DIST_CR_SJO_115</v>
      </c>
      <c r="I94" s="5">
        <v>1</v>
      </c>
      <c r="J94" s="5"/>
      <c r="K94" s="5"/>
      <c r="L94" s="5"/>
      <c r="M94" s="20" t="s">
        <v>780</v>
      </c>
      <c r="N94" s="20" t="s">
        <v>864</v>
      </c>
      <c r="S94" s="60"/>
      <c r="T94" s="54"/>
      <c r="U94" s="54"/>
      <c r="V94" s="57" t="s">
        <v>1215</v>
      </c>
      <c r="AA94" s="21"/>
      <c r="AB94" s="21"/>
      <c r="AC94" s="9"/>
      <c r="AD94" s="21"/>
      <c r="AE94" s="9" t="s">
        <v>398</v>
      </c>
    </row>
    <row r="95" spans="1:31" ht="13" x14ac:dyDescent="0.3">
      <c r="A95" s="1">
        <v>11502</v>
      </c>
      <c r="B95" s="5" t="s">
        <v>233</v>
      </c>
      <c r="C95" s="6" t="s">
        <v>326</v>
      </c>
      <c r="D95" s="6" t="s">
        <v>328</v>
      </c>
      <c r="E95" s="5" t="s">
        <v>235</v>
      </c>
      <c r="F95" s="7" t="str">
        <f>CONCATENATE(VLOOKUP(E95,T_REGIONES[],2),"_",VLOOKUP(B95,T_PROVINCIAS[],2))</f>
        <v>CR_SJO</v>
      </c>
      <c r="G95" s="7" t="str">
        <f t="shared" si="2"/>
        <v>CR_SJO_MONTES DE OCA</v>
      </c>
      <c r="H95" s="12" t="str">
        <f t="shared" si="3"/>
        <v>DIST_CR_SJO_115</v>
      </c>
      <c r="I95" s="5">
        <v>1</v>
      </c>
      <c r="J95" s="5"/>
      <c r="K95" s="5"/>
      <c r="L95" s="5"/>
      <c r="M95" s="20" t="s">
        <v>781</v>
      </c>
      <c r="N95" s="20" t="s">
        <v>865</v>
      </c>
      <c r="S95" s="24" t="s">
        <v>638</v>
      </c>
      <c r="T95" s="24" t="s">
        <v>637</v>
      </c>
      <c r="U95" s="25" t="s">
        <v>697</v>
      </c>
      <c r="V95" s="25" t="s">
        <v>663</v>
      </c>
      <c r="AA95" s="21"/>
      <c r="AB95" s="21"/>
      <c r="AC95" s="9"/>
      <c r="AD95" s="21"/>
      <c r="AE95" s="9" t="s">
        <v>399</v>
      </c>
    </row>
    <row r="96" spans="1:31" ht="13" x14ac:dyDescent="0.3">
      <c r="A96" s="1">
        <v>11503</v>
      </c>
      <c r="B96" s="5" t="s">
        <v>233</v>
      </c>
      <c r="C96" s="6" t="s">
        <v>326</v>
      </c>
      <c r="D96" s="6" t="s">
        <v>329</v>
      </c>
      <c r="E96" s="5" t="s">
        <v>235</v>
      </c>
      <c r="F96" s="7" t="str">
        <f>CONCATENATE(VLOOKUP(E96,T_REGIONES[],2),"_",VLOOKUP(B96,T_PROVINCIAS[],2))</f>
        <v>CR_SJO</v>
      </c>
      <c r="G96" s="7" t="str">
        <f t="shared" si="2"/>
        <v>CR_SJO_MONTES DE OCA</v>
      </c>
      <c r="H96" s="12" t="str">
        <f t="shared" si="3"/>
        <v>DIST_CR_SJO_115</v>
      </c>
      <c r="I96" s="5">
        <v>1</v>
      </c>
      <c r="J96" s="5"/>
      <c r="K96" s="5"/>
      <c r="L96" s="5"/>
      <c r="M96" s="20" t="s">
        <v>782</v>
      </c>
      <c r="N96" s="20" t="s">
        <v>866</v>
      </c>
      <c r="S96" s="24"/>
      <c r="T96" s="24"/>
      <c r="U96" s="25"/>
      <c r="V96" s="25" t="s">
        <v>637</v>
      </c>
      <c r="AA96" s="21"/>
      <c r="AB96" s="21"/>
      <c r="AC96" s="9"/>
      <c r="AD96" s="21"/>
      <c r="AE96" s="9" t="s">
        <v>394</v>
      </c>
    </row>
    <row r="97" spans="1:31" ht="13" x14ac:dyDescent="0.3">
      <c r="A97" s="1">
        <v>11504</v>
      </c>
      <c r="B97" s="5" t="s">
        <v>233</v>
      </c>
      <c r="C97" s="6" t="s">
        <v>326</v>
      </c>
      <c r="D97" s="6" t="s">
        <v>248</v>
      </c>
      <c r="E97" s="5" t="s">
        <v>235</v>
      </c>
      <c r="F97" s="7" t="str">
        <f>CONCATENATE(VLOOKUP(E97,T_REGIONES[],2),"_",VLOOKUP(B97,T_PROVINCIAS[],2))</f>
        <v>CR_SJO</v>
      </c>
      <c r="G97" s="7" t="str">
        <f t="shared" si="2"/>
        <v>CR_SJO_MONTES DE OCA</v>
      </c>
      <c r="H97" s="12" t="str">
        <f t="shared" si="3"/>
        <v>DIST_CR_SJO_115</v>
      </c>
      <c r="I97" s="5">
        <v>1</v>
      </c>
      <c r="J97" s="5"/>
      <c r="K97" s="5"/>
      <c r="L97" s="5"/>
      <c r="M97" s="20" t="s">
        <v>783</v>
      </c>
      <c r="N97" s="20" t="s">
        <v>867</v>
      </c>
      <c r="S97" s="24"/>
      <c r="T97" s="24"/>
      <c r="U97" s="25"/>
      <c r="V97" s="25" t="s">
        <v>660</v>
      </c>
      <c r="AA97" s="21"/>
      <c r="AB97" s="21"/>
      <c r="AC97" s="9"/>
      <c r="AD97" s="21"/>
      <c r="AE97" s="9" t="s">
        <v>262</v>
      </c>
    </row>
    <row r="98" spans="1:31" ht="13" x14ac:dyDescent="0.3">
      <c r="A98" s="1">
        <v>11601</v>
      </c>
      <c r="B98" s="5" t="s">
        <v>233</v>
      </c>
      <c r="C98" s="5" t="s">
        <v>330</v>
      </c>
      <c r="D98" s="5" t="s">
        <v>331</v>
      </c>
      <c r="E98" s="5" t="s">
        <v>235</v>
      </c>
      <c r="F98" s="7" t="str">
        <f>CONCATENATE(VLOOKUP(E98,T_REGIONES[],2),"_",VLOOKUP(B98,T_PROVINCIAS[],2))</f>
        <v>CR_SJO</v>
      </c>
      <c r="G98" s="7" t="str">
        <f t="shared" si="2"/>
        <v>CR_SJO_TURRUBARES</v>
      </c>
      <c r="H98" s="12" t="str">
        <f t="shared" si="3"/>
        <v>DIST_CR_SJO_116</v>
      </c>
      <c r="I98" s="5"/>
      <c r="J98" s="5"/>
      <c r="K98" s="5"/>
      <c r="L98" s="5"/>
      <c r="M98" s="20" t="s">
        <v>784</v>
      </c>
      <c r="N98" s="20" t="s">
        <v>868</v>
      </c>
      <c r="S98" s="24"/>
      <c r="T98" s="24"/>
      <c r="U98" s="25"/>
      <c r="V98" s="25" t="s">
        <v>642</v>
      </c>
      <c r="AA98" s="21"/>
      <c r="AB98" s="21"/>
      <c r="AC98" s="9"/>
      <c r="AD98" s="21"/>
      <c r="AE98" s="9" t="s">
        <v>395</v>
      </c>
    </row>
    <row r="99" spans="1:31" ht="13" x14ac:dyDescent="0.3">
      <c r="A99" s="1">
        <v>11602</v>
      </c>
      <c r="B99" s="5" t="s">
        <v>233</v>
      </c>
      <c r="C99" s="5" t="s">
        <v>330</v>
      </c>
      <c r="D99" s="5" t="s">
        <v>327</v>
      </c>
      <c r="E99" s="5" t="s">
        <v>235</v>
      </c>
      <c r="F99" s="7" t="str">
        <f>CONCATENATE(VLOOKUP(E99,T_REGIONES[],2),"_",VLOOKUP(B99,T_PROVINCIAS[],2))</f>
        <v>CR_SJO</v>
      </c>
      <c r="G99" s="7" t="str">
        <f t="shared" si="2"/>
        <v>CR_SJO_TURRUBARES</v>
      </c>
      <c r="H99" s="12" t="str">
        <f t="shared" si="3"/>
        <v>DIST_CR_SJO_116</v>
      </c>
      <c r="I99" s="5"/>
      <c r="J99" s="5"/>
      <c r="K99" s="5"/>
      <c r="L99" s="5"/>
      <c r="M99" s="20" t="s">
        <v>785</v>
      </c>
      <c r="N99" s="20" t="s">
        <v>869</v>
      </c>
      <c r="S99" s="24"/>
      <c r="T99" s="24"/>
      <c r="U99" s="25"/>
      <c r="V99" s="25" t="s">
        <v>648</v>
      </c>
      <c r="AE99" s="58" t="s">
        <v>1215</v>
      </c>
    </row>
    <row r="100" spans="1:31" ht="13" x14ac:dyDescent="0.3">
      <c r="A100" s="1">
        <v>11603</v>
      </c>
      <c r="B100" s="5" t="s">
        <v>233</v>
      </c>
      <c r="C100" s="5" t="s">
        <v>330</v>
      </c>
      <c r="D100" s="5" t="s">
        <v>332</v>
      </c>
      <c r="E100" s="5" t="s">
        <v>235</v>
      </c>
      <c r="F100" s="7" t="str">
        <f>CONCATENATE(VLOOKUP(E100,T_REGIONES[],2),"_",VLOOKUP(B100,T_PROVINCIAS[],2))</f>
        <v>CR_SJO</v>
      </c>
      <c r="G100" s="7" t="str">
        <f t="shared" si="2"/>
        <v>CR_SJO_TURRUBARES</v>
      </c>
      <c r="H100" s="12" t="str">
        <f t="shared" si="3"/>
        <v>DIST_CR_SJO_116</v>
      </c>
      <c r="I100" s="5"/>
      <c r="J100" s="5"/>
      <c r="K100" s="5"/>
      <c r="L100" s="5"/>
      <c r="M100" s="20" t="s">
        <v>786</v>
      </c>
      <c r="N100" s="20" t="s">
        <v>870</v>
      </c>
      <c r="S100" s="24"/>
      <c r="T100" s="24"/>
      <c r="U100" s="25"/>
      <c r="V100" s="25" t="s">
        <v>655</v>
      </c>
      <c r="AA100" s="21"/>
      <c r="AB100" s="21"/>
      <c r="AC100" s="9" t="s">
        <v>400</v>
      </c>
      <c r="AD100" s="21" t="s">
        <v>892</v>
      </c>
      <c r="AE100" s="9" t="s">
        <v>401</v>
      </c>
    </row>
    <row r="101" spans="1:31" ht="13" x14ac:dyDescent="0.3">
      <c r="A101" s="1">
        <v>11604</v>
      </c>
      <c r="B101" s="5" t="s">
        <v>233</v>
      </c>
      <c r="C101" s="5" t="s">
        <v>330</v>
      </c>
      <c r="D101" s="5" t="s">
        <v>333</v>
      </c>
      <c r="E101" s="5" t="s">
        <v>235</v>
      </c>
      <c r="F101" s="7" t="str">
        <f>CONCATENATE(VLOOKUP(E101,T_REGIONES[],2),"_",VLOOKUP(B101,T_PROVINCIAS[],2))</f>
        <v>CR_SJO</v>
      </c>
      <c r="G101" s="7" t="str">
        <f t="shared" si="2"/>
        <v>CR_SJO_TURRUBARES</v>
      </c>
      <c r="H101" s="12" t="str">
        <f t="shared" si="3"/>
        <v>DIST_CR_SJO_116</v>
      </c>
      <c r="I101" s="5"/>
      <c r="J101" s="5"/>
      <c r="K101" s="5"/>
      <c r="L101" s="5"/>
      <c r="M101" s="20" t="s">
        <v>787</v>
      </c>
      <c r="N101" s="20" t="s">
        <v>871</v>
      </c>
      <c r="S101" s="60"/>
      <c r="T101" s="54"/>
      <c r="U101" s="54"/>
      <c r="V101" s="57" t="s">
        <v>1215</v>
      </c>
      <c r="AA101" s="21"/>
      <c r="AB101" s="21"/>
      <c r="AC101" s="9"/>
      <c r="AD101" s="21"/>
      <c r="AE101" s="9" t="s">
        <v>402</v>
      </c>
    </row>
    <row r="102" spans="1:31" ht="13" x14ac:dyDescent="0.3">
      <c r="A102" s="1">
        <v>11605</v>
      </c>
      <c r="B102" s="5" t="s">
        <v>233</v>
      </c>
      <c r="C102" s="5" t="s">
        <v>330</v>
      </c>
      <c r="D102" s="5" t="s">
        <v>334</v>
      </c>
      <c r="E102" s="5" t="s">
        <v>235</v>
      </c>
      <c r="F102" s="7" t="str">
        <f>CONCATENATE(VLOOKUP(E102,T_REGIONES[],2),"_",VLOOKUP(B102,T_PROVINCIAS[],2))</f>
        <v>CR_SJO</v>
      </c>
      <c r="G102" s="7" t="str">
        <f t="shared" si="2"/>
        <v>CR_SJO_TURRUBARES</v>
      </c>
      <c r="H102" s="12" t="str">
        <f t="shared" si="3"/>
        <v>DIST_CR_SJO_116</v>
      </c>
      <c r="I102" s="5"/>
      <c r="J102" s="5"/>
      <c r="K102" s="5"/>
      <c r="L102" s="5"/>
      <c r="M102" s="20" t="s">
        <v>788</v>
      </c>
      <c r="N102" s="20" t="s">
        <v>872</v>
      </c>
      <c r="S102" s="24" t="s">
        <v>368</v>
      </c>
      <c r="T102" s="24" t="s">
        <v>360</v>
      </c>
      <c r="U102" s="25" t="s">
        <v>698</v>
      </c>
      <c r="V102" s="25" t="s">
        <v>360</v>
      </c>
      <c r="AA102" s="21"/>
      <c r="AB102" s="21"/>
      <c r="AC102" s="9"/>
      <c r="AD102" s="21"/>
      <c r="AE102" s="9" t="s">
        <v>317</v>
      </c>
    </row>
    <row r="103" spans="1:31" ht="13" x14ac:dyDescent="0.3">
      <c r="A103" s="1">
        <v>11701</v>
      </c>
      <c r="B103" s="5" t="s">
        <v>233</v>
      </c>
      <c r="C103" s="6" t="s">
        <v>335</v>
      </c>
      <c r="D103" s="6" t="s">
        <v>336</v>
      </c>
      <c r="E103" s="5" t="s">
        <v>235</v>
      </c>
      <c r="F103" s="7" t="str">
        <f>CONCATENATE(VLOOKUP(E103,T_REGIONES[],2),"_",VLOOKUP(B103,T_PROVINCIAS[],2))</f>
        <v>CR_SJO</v>
      </c>
      <c r="G103" s="7" t="str">
        <f t="shared" si="2"/>
        <v>CR_SJO_DOTA</v>
      </c>
      <c r="H103" s="12" t="str">
        <f t="shared" si="3"/>
        <v>DIST_CR_SJO_117</v>
      </c>
      <c r="I103" s="5"/>
      <c r="J103" s="5"/>
      <c r="K103" s="5"/>
      <c r="L103" s="5"/>
      <c r="M103" s="20" t="s">
        <v>789</v>
      </c>
      <c r="N103" s="20" t="s">
        <v>873</v>
      </c>
      <c r="S103" s="24"/>
      <c r="T103" s="24"/>
      <c r="U103" s="25"/>
      <c r="V103" s="25" t="s">
        <v>441</v>
      </c>
      <c r="AA103" s="21"/>
      <c r="AB103" s="21"/>
      <c r="AC103" s="9"/>
      <c r="AD103" s="21"/>
      <c r="AE103" s="9" t="s">
        <v>327</v>
      </c>
    </row>
    <row r="104" spans="1:31" ht="13" x14ac:dyDescent="0.3">
      <c r="A104" s="1">
        <v>11702</v>
      </c>
      <c r="B104" s="5" t="s">
        <v>233</v>
      </c>
      <c r="C104" s="6" t="s">
        <v>335</v>
      </c>
      <c r="D104" s="6" t="s">
        <v>337</v>
      </c>
      <c r="E104" s="5" t="s">
        <v>235</v>
      </c>
      <c r="F104" s="7" t="str">
        <f>CONCATENATE(VLOOKUP(E104,T_REGIONES[],2),"_",VLOOKUP(B104,T_PROVINCIAS[],2))</f>
        <v>CR_SJO</v>
      </c>
      <c r="G104" s="7" t="str">
        <f t="shared" si="2"/>
        <v>CR_SJO_DOTA</v>
      </c>
      <c r="H104" s="12" t="str">
        <f t="shared" si="3"/>
        <v>DIST_CR_SJO_117</v>
      </c>
      <c r="I104" s="5"/>
      <c r="J104" s="5"/>
      <c r="K104" s="5"/>
      <c r="L104" s="5"/>
      <c r="M104" s="20" t="s">
        <v>790</v>
      </c>
      <c r="N104" s="20" t="s">
        <v>874</v>
      </c>
      <c r="S104" s="24"/>
      <c r="T104" s="24"/>
      <c r="U104" s="25"/>
      <c r="V104" s="25" t="s">
        <v>437</v>
      </c>
      <c r="AA104" s="21"/>
      <c r="AB104" s="21"/>
      <c r="AC104" s="9"/>
      <c r="AD104" s="21"/>
      <c r="AE104" s="9" t="s">
        <v>248</v>
      </c>
    </row>
    <row r="105" spans="1:31" ht="13" x14ac:dyDescent="0.3">
      <c r="A105" s="1">
        <v>11703</v>
      </c>
      <c r="B105" s="5" t="s">
        <v>233</v>
      </c>
      <c r="C105" s="6" t="s">
        <v>335</v>
      </c>
      <c r="D105" s="6" t="s">
        <v>338</v>
      </c>
      <c r="E105" s="5" t="s">
        <v>235</v>
      </c>
      <c r="F105" s="7" t="str">
        <f>CONCATENATE(VLOOKUP(E105,T_REGIONES[],2),"_",VLOOKUP(B105,T_PROVINCIAS[],2))</f>
        <v>CR_SJO</v>
      </c>
      <c r="G105" s="7" t="str">
        <f t="shared" si="2"/>
        <v>CR_SJO_DOTA</v>
      </c>
      <c r="H105" s="12" t="str">
        <f t="shared" si="3"/>
        <v>DIST_CR_SJO_117</v>
      </c>
      <c r="I105" s="5"/>
      <c r="J105" s="5"/>
      <c r="K105" s="5"/>
      <c r="L105" s="5"/>
      <c r="M105" s="20" t="s">
        <v>791</v>
      </c>
      <c r="N105" s="20" t="s">
        <v>875</v>
      </c>
      <c r="S105" s="24"/>
      <c r="T105" s="24"/>
      <c r="U105" s="25"/>
      <c r="V105" s="25" t="s">
        <v>444</v>
      </c>
      <c r="AE105" s="58" t="s">
        <v>1215</v>
      </c>
    </row>
    <row r="106" spans="1:31" ht="13" x14ac:dyDescent="0.3">
      <c r="A106" s="1">
        <v>11801</v>
      </c>
      <c r="B106" s="5" t="s">
        <v>233</v>
      </c>
      <c r="C106" s="5" t="s">
        <v>339</v>
      </c>
      <c r="D106" s="5" t="s">
        <v>339</v>
      </c>
      <c r="E106" s="5" t="s">
        <v>235</v>
      </c>
      <c r="F106" s="7" t="str">
        <f>CONCATENATE(VLOOKUP(E106,T_REGIONES[],2),"_",VLOOKUP(B106,T_PROVINCIAS[],2))</f>
        <v>CR_SJO</v>
      </c>
      <c r="G106" s="7" t="str">
        <f t="shared" si="2"/>
        <v>CR_SJO_CURRIDABAT</v>
      </c>
      <c r="H106" s="12" t="str">
        <f t="shared" si="3"/>
        <v>DIST_CR_SJO_118</v>
      </c>
      <c r="I106" s="5">
        <v>1</v>
      </c>
      <c r="J106" s="5"/>
      <c r="K106" s="5"/>
      <c r="L106" s="5"/>
      <c r="M106" s="20" t="s">
        <v>792</v>
      </c>
      <c r="N106" s="20" t="s">
        <v>876</v>
      </c>
      <c r="S106" s="24"/>
      <c r="T106" s="24"/>
      <c r="U106" s="25"/>
      <c r="V106" s="25" t="s">
        <v>272</v>
      </c>
      <c r="AA106" s="21"/>
      <c r="AB106" s="21"/>
      <c r="AC106" s="9" t="s">
        <v>369</v>
      </c>
      <c r="AD106" s="21" t="s">
        <v>893</v>
      </c>
      <c r="AE106" s="9" t="s">
        <v>373</v>
      </c>
    </row>
    <row r="107" spans="1:31" ht="13" x14ac:dyDescent="0.3">
      <c r="A107" s="1">
        <v>11802</v>
      </c>
      <c r="B107" s="5" t="s">
        <v>233</v>
      </c>
      <c r="C107" s="5" t="s">
        <v>339</v>
      </c>
      <c r="D107" s="5" t="s">
        <v>340</v>
      </c>
      <c r="E107" s="5" t="s">
        <v>235</v>
      </c>
      <c r="F107" s="7" t="str">
        <f>CONCATENATE(VLOOKUP(E107,T_REGIONES[],2),"_",VLOOKUP(B107,T_PROVINCIAS[],2))</f>
        <v>CR_SJO</v>
      </c>
      <c r="G107" s="7" t="str">
        <f t="shared" si="2"/>
        <v>CR_SJO_CURRIDABAT</v>
      </c>
      <c r="H107" s="12" t="str">
        <f t="shared" si="3"/>
        <v>DIST_CR_SJO_118</v>
      </c>
      <c r="I107" s="5">
        <v>1</v>
      </c>
      <c r="J107" s="5"/>
      <c r="K107" s="5"/>
      <c r="L107" s="5"/>
      <c r="M107" s="20" t="s">
        <v>793</v>
      </c>
      <c r="N107" s="20" t="s">
        <v>877</v>
      </c>
      <c r="S107" s="24"/>
      <c r="T107" s="24"/>
      <c r="U107" s="25"/>
      <c r="V107" s="25" t="s">
        <v>369</v>
      </c>
      <c r="AA107" s="21"/>
      <c r="AB107" s="21"/>
      <c r="AC107" s="9"/>
      <c r="AD107" s="21"/>
      <c r="AE107" s="9" t="s">
        <v>372</v>
      </c>
    </row>
    <row r="108" spans="1:31" ht="13" x14ac:dyDescent="0.3">
      <c r="A108" s="1">
        <v>11803</v>
      </c>
      <c r="B108" s="5" t="s">
        <v>233</v>
      </c>
      <c r="C108" s="5" t="s">
        <v>339</v>
      </c>
      <c r="D108" s="5" t="s">
        <v>341</v>
      </c>
      <c r="E108" s="5" t="s">
        <v>235</v>
      </c>
      <c r="F108" s="7" t="str">
        <f>CONCATENATE(VLOOKUP(E108,T_REGIONES[],2),"_",VLOOKUP(B108,T_PROVINCIAS[],2))</f>
        <v>CR_SJO</v>
      </c>
      <c r="G108" s="7" t="str">
        <f t="shared" si="2"/>
        <v>CR_SJO_CURRIDABAT</v>
      </c>
      <c r="H108" s="12" t="str">
        <f t="shared" si="3"/>
        <v>DIST_CR_SJO_118</v>
      </c>
      <c r="I108" s="5">
        <v>1</v>
      </c>
      <c r="J108" s="5"/>
      <c r="K108" s="5"/>
      <c r="L108" s="5"/>
      <c r="M108" s="20" t="s">
        <v>794</v>
      </c>
      <c r="N108" s="20" t="s">
        <v>878</v>
      </c>
      <c r="S108" s="24"/>
      <c r="T108" s="24"/>
      <c r="U108" s="25"/>
      <c r="V108" s="25" t="s">
        <v>430</v>
      </c>
      <c r="AA108" s="21"/>
      <c r="AB108" s="21"/>
      <c r="AC108" s="9"/>
      <c r="AD108" s="21"/>
      <c r="AE108" s="9" t="s">
        <v>303</v>
      </c>
    </row>
    <row r="109" spans="1:31" ht="13" x14ac:dyDescent="0.3">
      <c r="A109" s="1">
        <v>11804</v>
      </c>
      <c r="B109" s="5" t="s">
        <v>233</v>
      </c>
      <c r="C109" s="5" t="s">
        <v>339</v>
      </c>
      <c r="D109" s="5" t="s">
        <v>342</v>
      </c>
      <c r="E109" s="5" t="s">
        <v>235</v>
      </c>
      <c r="F109" s="7" t="str">
        <f>CONCATENATE(VLOOKUP(E109,T_REGIONES[],2),"_",VLOOKUP(B109,T_PROVINCIAS[],2))</f>
        <v>CR_SJO</v>
      </c>
      <c r="G109" s="7" t="str">
        <f t="shared" si="2"/>
        <v>CR_SJO_CURRIDABAT</v>
      </c>
      <c r="H109" s="12" t="str">
        <f t="shared" si="3"/>
        <v>DIST_CR_SJO_118</v>
      </c>
      <c r="I109" s="5">
        <v>1</v>
      </c>
      <c r="J109" s="5"/>
      <c r="K109" s="5"/>
      <c r="L109" s="5"/>
      <c r="M109" s="20" t="s">
        <v>795</v>
      </c>
      <c r="N109" s="20" t="s">
        <v>879</v>
      </c>
      <c r="V109" s="57" t="s">
        <v>1215</v>
      </c>
      <c r="AA109" s="21"/>
      <c r="AB109" s="21"/>
      <c r="AC109" s="9"/>
      <c r="AD109" s="21"/>
      <c r="AE109" s="9" t="s">
        <v>370</v>
      </c>
    </row>
    <row r="110" spans="1:31" ht="13" x14ac:dyDescent="0.3">
      <c r="A110" s="1">
        <v>11901</v>
      </c>
      <c r="B110" s="5" t="s">
        <v>233</v>
      </c>
      <c r="C110" s="6" t="s">
        <v>343</v>
      </c>
      <c r="D110" s="6" t="s">
        <v>344</v>
      </c>
      <c r="E110" s="5" t="s">
        <v>345</v>
      </c>
      <c r="F110" s="7" t="str">
        <f>CONCATENATE(VLOOKUP(E110,T_REGIONES[],2),"_",VLOOKUP(B110,T_PROVINCIAS[],2))</f>
        <v>BR_SJO</v>
      </c>
      <c r="G110" s="7" t="str">
        <f t="shared" si="2"/>
        <v>BR_SJO_PEREZ ZELEDON</v>
      </c>
      <c r="H110" s="12" t="str">
        <f t="shared" si="3"/>
        <v>DIST_BR_SJO_119</v>
      </c>
      <c r="I110" s="5"/>
      <c r="J110" s="5"/>
      <c r="K110" s="5"/>
      <c r="L110" s="5"/>
      <c r="T110" s="24" t="s">
        <v>491</v>
      </c>
      <c r="U110" s="25" t="s">
        <v>703</v>
      </c>
      <c r="V110" s="25" t="s">
        <v>367</v>
      </c>
      <c r="AA110" s="21"/>
      <c r="AB110" s="21"/>
      <c r="AC110" s="9"/>
      <c r="AD110" s="21"/>
      <c r="AE110" s="9" t="s">
        <v>371</v>
      </c>
    </row>
    <row r="111" spans="1:31" ht="13" x14ac:dyDescent="0.3">
      <c r="A111" s="1">
        <v>11902</v>
      </c>
      <c r="B111" s="5" t="s">
        <v>233</v>
      </c>
      <c r="C111" s="6" t="s">
        <v>343</v>
      </c>
      <c r="D111" s="6" t="s">
        <v>346</v>
      </c>
      <c r="E111" s="5" t="s">
        <v>345</v>
      </c>
      <c r="F111" s="7" t="str">
        <f>CONCATENATE(VLOOKUP(E111,T_REGIONES[],2),"_",VLOOKUP(B111,T_PROVINCIAS[],2))</f>
        <v>BR_SJO</v>
      </c>
      <c r="G111" s="7" t="str">
        <f t="shared" si="2"/>
        <v>BR_SJO_PEREZ ZELEDON</v>
      </c>
      <c r="H111" s="12" t="str">
        <f t="shared" si="3"/>
        <v>DIST_BR_SJO_119</v>
      </c>
      <c r="I111" s="5"/>
      <c r="J111" s="5"/>
      <c r="K111" s="5"/>
      <c r="L111" s="5"/>
      <c r="S111" s="54"/>
      <c r="T111" s="61" t="s">
        <v>1211</v>
      </c>
      <c r="U111" s="54" t="s">
        <v>1219</v>
      </c>
      <c r="V111" s="57" t="s">
        <v>1215</v>
      </c>
      <c r="AA111" s="21"/>
      <c r="AB111" s="21"/>
      <c r="AC111" s="9"/>
      <c r="AD111" s="21"/>
      <c r="AE111" s="9" t="s">
        <v>306</v>
      </c>
    </row>
    <row r="112" spans="1:31" ht="13" x14ac:dyDescent="0.3">
      <c r="A112" s="1">
        <v>11903</v>
      </c>
      <c r="B112" s="5" t="s">
        <v>233</v>
      </c>
      <c r="C112" s="6" t="s">
        <v>343</v>
      </c>
      <c r="D112" s="6" t="s">
        <v>347</v>
      </c>
      <c r="E112" s="5" t="s">
        <v>345</v>
      </c>
      <c r="F112" s="7" t="str">
        <f>CONCATENATE(VLOOKUP(E112,T_REGIONES[],2),"_",VLOOKUP(B112,T_PROVINCIAS[],2))</f>
        <v>BR_SJO</v>
      </c>
      <c r="G112" s="7" t="str">
        <f t="shared" si="2"/>
        <v>BR_SJO_PEREZ ZELEDON</v>
      </c>
      <c r="H112" s="12" t="str">
        <f t="shared" si="3"/>
        <v>DIST_BR_SJO_119</v>
      </c>
      <c r="I112" s="5"/>
      <c r="J112" s="5"/>
      <c r="K112" s="5"/>
      <c r="L112" s="5"/>
      <c r="S112" s="24" t="s">
        <v>383</v>
      </c>
      <c r="T112" s="24" t="s">
        <v>360</v>
      </c>
      <c r="U112" s="25" t="s">
        <v>704</v>
      </c>
      <c r="V112" s="25" t="s">
        <v>403</v>
      </c>
      <c r="AA112" s="21"/>
      <c r="AB112" s="21"/>
      <c r="AC112" s="9"/>
      <c r="AD112" s="21"/>
      <c r="AE112" s="9" t="s">
        <v>317</v>
      </c>
    </row>
    <row r="113" spans="1:31" ht="13" x14ac:dyDescent="0.3">
      <c r="A113" s="1">
        <v>11904</v>
      </c>
      <c r="B113" s="5" t="s">
        <v>233</v>
      </c>
      <c r="C113" s="6" t="s">
        <v>343</v>
      </c>
      <c r="D113" s="6" t="s">
        <v>348</v>
      </c>
      <c r="E113" s="5" t="s">
        <v>345</v>
      </c>
      <c r="F113" s="7" t="str">
        <f>CONCATENATE(VLOOKUP(E113,T_REGIONES[],2),"_",VLOOKUP(B113,T_PROVINCIAS[],2))</f>
        <v>BR_SJO</v>
      </c>
      <c r="G113" s="7" t="str">
        <f t="shared" si="2"/>
        <v>BR_SJO_PEREZ ZELEDON</v>
      </c>
      <c r="H113" s="12" t="str">
        <f t="shared" si="3"/>
        <v>DIST_BR_SJO_119</v>
      </c>
      <c r="I113" s="5"/>
      <c r="J113" s="5"/>
      <c r="K113" s="5"/>
      <c r="L113" s="5"/>
      <c r="S113" s="24"/>
      <c r="T113" s="24"/>
      <c r="U113" s="25"/>
      <c r="V113" s="25" t="s">
        <v>382</v>
      </c>
      <c r="AA113" s="21"/>
      <c r="AB113" s="21"/>
      <c r="AC113" s="9"/>
      <c r="AD113" s="21"/>
      <c r="AE113" s="9" t="s">
        <v>271</v>
      </c>
    </row>
    <row r="114" spans="1:31" ht="13" x14ac:dyDescent="0.3">
      <c r="A114" s="1">
        <v>11905</v>
      </c>
      <c r="B114" s="5" t="s">
        <v>233</v>
      </c>
      <c r="C114" s="6" t="s">
        <v>343</v>
      </c>
      <c r="D114" s="6" t="s">
        <v>327</v>
      </c>
      <c r="E114" s="5" t="s">
        <v>345</v>
      </c>
      <c r="F114" s="7" t="str">
        <f>CONCATENATE(VLOOKUP(E114,T_REGIONES[],2),"_",VLOOKUP(B114,T_PROVINCIAS[],2))</f>
        <v>BR_SJO</v>
      </c>
      <c r="G114" s="7" t="str">
        <f t="shared" si="2"/>
        <v>BR_SJO_PEREZ ZELEDON</v>
      </c>
      <c r="H114" s="12" t="str">
        <f t="shared" si="3"/>
        <v>DIST_BR_SJO_119</v>
      </c>
      <c r="I114" s="5"/>
      <c r="J114" s="5"/>
      <c r="K114" s="5"/>
      <c r="L114" s="5"/>
      <c r="S114" s="24"/>
      <c r="V114" s="57" t="s">
        <v>1215</v>
      </c>
      <c r="AA114" s="21"/>
      <c r="AB114" s="21"/>
      <c r="AC114" s="9"/>
      <c r="AD114" s="21"/>
      <c r="AE114" s="9" t="s">
        <v>248</v>
      </c>
    </row>
    <row r="115" spans="1:31" ht="13" x14ac:dyDescent="0.3">
      <c r="A115" s="1">
        <v>11906</v>
      </c>
      <c r="B115" s="5" t="s">
        <v>233</v>
      </c>
      <c r="C115" s="6" t="s">
        <v>343</v>
      </c>
      <c r="D115" s="6" t="s">
        <v>349</v>
      </c>
      <c r="E115" s="5" t="s">
        <v>345</v>
      </c>
      <c r="F115" s="7" t="str">
        <f>CONCATENATE(VLOOKUP(E115,T_REGIONES[],2),"_",VLOOKUP(B115,T_PROVINCIAS[],2))</f>
        <v>BR_SJO</v>
      </c>
      <c r="G115" s="7" t="str">
        <f t="shared" si="2"/>
        <v>BR_SJO_PEREZ ZELEDON</v>
      </c>
      <c r="H115" s="12" t="str">
        <f t="shared" si="3"/>
        <v>DIST_BR_SJO_119</v>
      </c>
      <c r="I115" s="5"/>
      <c r="J115" s="5"/>
      <c r="K115" s="5"/>
      <c r="L115" s="5"/>
      <c r="S115" s="24"/>
      <c r="T115" s="24" t="s">
        <v>575</v>
      </c>
      <c r="U115" s="25" t="s">
        <v>699</v>
      </c>
      <c r="V115" s="25" t="s">
        <v>613</v>
      </c>
      <c r="AA115" s="21"/>
      <c r="AB115" s="21"/>
      <c r="AC115" s="9"/>
      <c r="AD115" s="21"/>
      <c r="AE115" s="9" t="s">
        <v>369</v>
      </c>
    </row>
    <row r="116" spans="1:31" ht="13" x14ac:dyDescent="0.3">
      <c r="A116" s="1">
        <v>11907</v>
      </c>
      <c r="B116" s="5" t="s">
        <v>233</v>
      </c>
      <c r="C116" s="6" t="s">
        <v>343</v>
      </c>
      <c r="D116" s="6" t="s">
        <v>350</v>
      </c>
      <c r="E116" s="5" t="s">
        <v>345</v>
      </c>
      <c r="F116" s="7" t="str">
        <f>CONCATENATE(VLOOKUP(E116,T_REGIONES[],2),"_",VLOOKUP(B116,T_PROVINCIAS[],2))</f>
        <v>BR_SJO</v>
      </c>
      <c r="G116" s="7" t="str">
        <f t="shared" si="2"/>
        <v>BR_SJO_PEREZ ZELEDON</v>
      </c>
      <c r="H116" s="12" t="str">
        <f t="shared" si="3"/>
        <v>DIST_BR_SJO_119</v>
      </c>
      <c r="I116" s="5"/>
      <c r="J116" s="5"/>
      <c r="K116" s="5"/>
      <c r="L116" s="5"/>
      <c r="S116" s="24"/>
      <c r="T116" s="24"/>
      <c r="U116" s="25"/>
      <c r="V116" s="25" t="s">
        <v>590</v>
      </c>
      <c r="AA116" s="21"/>
      <c r="AB116" s="21"/>
      <c r="AC116" s="9"/>
      <c r="AD116" s="21"/>
      <c r="AE116" s="9" t="s">
        <v>262</v>
      </c>
    </row>
    <row r="117" spans="1:31" ht="13" x14ac:dyDescent="0.3">
      <c r="A117" s="1">
        <v>11908</v>
      </c>
      <c r="B117" s="5" t="s">
        <v>233</v>
      </c>
      <c r="C117" s="6" t="s">
        <v>343</v>
      </c>
      <c r="D117" s="6" t="s">
        <v>351</v>
      </c>
      <c r="E117" s="5" t="s">
        <v>345</v>
      </c>
      <c r="F117" s="7" t="str">
        <f>CONCATENATE(VLOOKUP(E117,T_REGIONES[],2),"_",VLOOKUP(B117,T_PROVINCIAS[],2))</f>
        <v>BR_SJO</v>
      </c>
      <c r="G117" s="7" t="str">
        <f t="shared" si="2"/>
        <v>BR_SJO_PEREZ ZELEDON</v>
      </c>
      <c r="H117" s="12" t="str">
        <f t="shared" si="3"/>
        <v>DIST_BR_SJO_119</v>
      </c>
      <c r="I117" s="5"/>
      <c r="J117" s="5"/>
      <c r="K117" s="5"/>
      <c r="L117" s="5"/>
      <c r="S117" s="24"/>
      <c r="T117" s="24"/>
      <c r="U117" s="25"/>
      <c r="V117" s="25" t="s">
        <v>634</v>
      </c>
      <c r="AA117" s="21"/>
      <c r="AB117" s="21"/>
      <c r="AC117" s="9"/>
      <c r="AD117" s="21"/>
      <c r="AE117" s="9" t="s">
        <v>374</v>
      </c>
    </row>
    <row r="118" spans="1:31" ht="13" x14ac:dyDescent="0.3">
      <c r="A118" s="1">
        <v>11909</v>
      </c>
      <c r="B118" s="5" t="s">
        <v>233</v>
      </c>
      <c r="C118" s="6" t="s">
        <v>343</v>
      </c>
      <c r="D118" s="6" t="s">
        <v>352</v>
      </c>
      <c r="E118" s="5" t="s">
        <v>345</v>
      </c>
      <c r="F118" s="7" t="str">
        <f>CONCATENATE(VLOOKUP(E118,T_REGIONES[],2),"_",VLOOKUP(B118,T_PROVINCIAS[],2))</f>
        <v>BR_SJO</v>
      </c>
      <c r="G118" s="7" t="str">
        <f t="shared" si="2"/>
        <v>BR_SJO_PEREZ ZELEDON</v>
      </c>
      <c r="H118" s="12" t="str">
        <f t="shared" si="3"/>
        <v>DIST_BR_SJO_119</v>
      </c>
      <c r="I118" s="5"/>
      <c r="J118" s="5"/>
      <c r="K118" s="5"/>
      <c r="L118" s="5"/>
      <c r="S118" s="24"/>
      <c r="T118" s="24"/>
      <c r="U118" s="25"/>
      <c r="V118" s="25" t="s">
        <v>603</v>
      </c>
      <c r="AA118" s="21"/>
      <c r="AB118" s="21"/>
      <c r="AC118" s="9"/>
      <c r="AD118" s="21"/>
      <c r="AE118" s="9" t="s">
        <v>375</v>
      </c>
    </row>
    <row r="119" spans="1:31" ht="13" x14ac:dyDescent="0.3">
      <c r="A119" s="1">
        <v>11910</v>
      </c>
      <c r="B119" s="5" t="s">
        <v>233</v>
      </c>
      <c r="C119" s="6" t="s">
        <v>343</v>
      </c>
      <c r="D119" s="6" t="s">
        <v>353</v>
      </c>
      <c r="E119" s="5" t="s">
        <v>345</v>
      </c>
      <c r="F119" s="7" t="str">
        <f>CONCATENATE(VLOOKUP(E119,T_REGIONES[],2),"_",VLOOKUP(B119,T_PROVINCIAS[],2))</f>
        <v>BR_SJO</v>
      </c>
      <c r="G119" s="7" t="str">
        <f t="shared" si="2"/>
        <v>BR_SJO_PEREZ ZELEDON</v>
      </c>
      <c r="H119" s="12" t="str">
        <f t="shared" si="3"/>
        <v>DIST_BR_SJO_119</v>
      </c>
      <c r="I119" s="5"/>
      <c r="J119" s="5"/>
      <c r="K119" s="5"/>
      <c r="L119" s="5"/>
      <c r="S119" s="24"/>
      <c r="T119" s="24"/>
      <c r="U119" s="25"/>
      <c r="V119" s="25" t="s">
        <v>628</v>
      </c>
      <c r="AE119" s="58" t="s">
        <v>1215</v>
      </c>
    </row>
    <row r="120" spans="1:31" ht="13" x14ac:dyDescent="0.3">
      <c r="A120" s="1">
        <v>11911</v>
      </c>
      <c r="B120" s="5" t="s">
        <v>233</v>
      </c>
      <c r="C120" s="6" t="s">
        <v>343</v>
      </c>
      <c r="D120" s="6" t="s">
        <v>354</v>
      </c>
      <c r="E120" s="5" t="s">
        <v>345</v>
      </c>
      <c r="F120" s="7" t="str">
        <f>CONCATENATE(VLOOKUP(E120,T_REGIONES[],2),"_",VLOOKUP(B120,T_PROVINCIAS[],2))</f>
        <v>BR_SJO</v>
      </c>
      <c r="G120" s="7" t="str">
        <f t="shared" si="2"/>
        <v>BR_SJO_PEREZ ZELEDON</v>
      </c>
      <c r="H120" s="12" t="str">
        <f t="shared" si="3"/>
        <v>DIST_BR_SJO_119</v>
      </c>
      <c r="I120" s="5"/>
      <c r="J120" s="5"/>
      <c r="K120" s="5"/>
      <c r="L120" s="5"/>
      <c r="S120" s="24"/>
      <c r="T120" s="24"/>
      <c r="U120" s="25"/>
      <c r="V120" s="25" t="s">
        <v>575</v>
      </c>
      <c r="AA120" s="21"/>
      <c r="AB120" s="21"/>
      <c r="AC120" s="9" t="s">
        <v>425</v>
      </c>
      <c r="AD120" s="21" t="s">
        <v>894</v>
      </c>
      <c r="AE120" s="9" t="s">
        <v>429</v>
      </c>
    </row>
    <row r="121" spans="1:31" ht="13" x14ac:dyDescent="0.3">
      <c r="A121" s="1">
        <v>11912</v>
      </c>
      <c r="B121" s="5" t="s">
        <v>233</v>
      </c>
      <c r="C121" s="6" t="s">
        <v>343</v>
      </c>
      <c r="D121" s="6" t="s">
        <v>355</v>
      </c>
      <c r="E121" s="5" t="s">
        <v>345</v>
      </c>
      <c r="F121" s="7" t="str">
        <f>CONCATENATE(VLOOKUP(E121,T_REGIONES[],2),"_",VLOOKUP(B121,T_PROVINCIAS[],2))</f>
        <v>BR_SJO</v>
      </c>
      <c r="G121" s="7" t="str">
        <f t="shared" si="2"/>
        <v>BR_SJO_PEREZ ZELEDON</v>
      </c>
      <c r="H121" s="12" t="str">
        <f t="shared" si="3"/>
        <v>DIST_BR_SJO_119</v>
      </c>
      <c r="I121" s="5"/>
      <c r="J121" s="5"/>
      <c r="K121" s="5"/>
      <c r="L121" s="5"/>
      <c r="S121" s="24"/>
      <c r="V121" s="57" t="s">
        <v>1215</v>
      </c>
      <c r="AA121" s="21"/>
      <c r="AB121" s="21"/>
      <c r="AC121" s="9"/>
      <c r="AD121" s="21"/>
      <c r="AE121" s="9" t="s">
        <v>327</v>
      </c>
    </row>
    <row r="122" spans="1:31" ht="13" x14ac:dyDescent="0.3">
      <c r="A122" s="1">
        <v>12001</v>
      </c>
      <c r="B122" s="5" t="s">
        <v>233</v>
      </c>
      <c r="C122" s="5" t="s">
        <v>356</v>
      </c>
      <c r="D122" s="5" t="s">
        <v>331</v>
      </c>
      <c r="E122" s="5" t="s">
        <v>235</v>
      </c>
      <c r="F122" s="7" t="str">
        <f>CONCATENATE(VLOOKUP(E122,T_REGIONES[],2),"_",VLOOKUP(B122,T_PROVINCIAS[],2))</f>
        <v>CR_SJO</v>
      </c>
      <c r="G122" s="7" t="str">
        <f t="shared" si="2"/>
        <v>CR_SJO_LEON CORTES</v>
      </c>
      <c r="H122" s="12" t="str">
        <f t="shared" si="3"/>
        <v>DIST_CR_SJO_120</v>
      </c>
      <c r="I122" s="5"/>
      <c r="J122" s="5"/>
      <c r="K122" s="5"/>
      <c r="L122" s="5"/>
      <c r="S122" s="60"/>
      <c r="T122" s="61" t="s">
        <v>1211</v>
      </c>
      <c r="U122" s="54" t="s">
        <v>1220</v>
      </c>
      <c r="V122" s="57" t="s">
        <v>1215</v>
      </c>
      <c r="AA122" s="21"/>
      <c r="AB122" s="21"/>
      <c r="AC122" s="9"/>
      <c r="AD122" s="21"/>
      <c r="AE122" s="9" t="s">
        <v>426</v>
      </c>
    </row>
    <row r="123" spans="1:31" ht="13" x14ac:dyDescent="0.3">
      <c r="A123" s="1">
        <v>12002</v>
      </c>
      <c r="B123" s="5" t="s">
        <v>233</v>
      </c>
      <c r="C123" s="5" t="s">
        <v>356</v>
      </c>
      <c r="D123" s="5" t="s">
        <v>357</v>
      </c>
      <c r="E123" s="5" t="s">
        <v>235</v>
      </c>
      <c r="F123" s="7" t="str">
        <f>CONCATENATE(VLOOKUP(E123,T_REGIONES[],2),"_",VLOOKUP(B123,T_PROVINCIAS[],2))</f>
        <v>CR_SJO</v>
      </c>
      <c r="G123" s="7" t="str">
        <f t="shared" si="2"/>
        <v>CR_SJO_LEON CORTES</v>
      </c>
      <c r="H123" s="12" t="str">
        <f t="shared" si="3"/>
        <v>DIST_CR_SJO_120</v>
      </c>
      <c r="I123" s="5"/>
      <c r="J123" s="5"/>
      <c r="K123" s="5"/>
      <c r="L123" s="5"/>
      <c r="S123" s="59" t="s">
        <v>1211</v>
      </c>
      <c r="T123" s="59" t="s">
        <v>1211</v>
      </c>
      <c r="U123" s="2" t="s">
        <v>1221</v>
      </c>
      <c r="V123" s="57" t="s">
        <v>1215</v>
      </c>
      <c r="AA123" s="21"/>
      <c r="AB123" s="21"/>
      <c r="AC123" s="9"/>
      <c r="AD123" s="21"/>
      <c r="AE123" s="9" t="s">
        <v>427</v>
      </c>
    </row>
    <row r="124" spans="1:31" ht="13" x14ac:dyDescent="0.3">
      <c r="A124" s="1">
        <v>12003</v>
      </c>
      <c r="B124" s="5" t="s">
        <v>233</v>
      </c>
      <c r="C124" s="5" t="s">
        <v>356</v>
      </c>
      <c r="D124" s="5" t="s">
        <v>358</v>
      </c>
      <c r="E124" s="5" t="s">
        <v>235</v>
      </c>
      <c r="F124" s="7" t="str">
        <f>CONCATENATE(VLOOKUP(E124,T_REGIONES[],2),"_",VLOOKUP(B124,T_PROVINCIAS[],2))</f>
        <v>CR_SJO</v>
      </c>
      <c r="G124" s="7" t="str">
        <f t="shared" si="2"/>
        <v>CR_SJO_LEON CORTES</v>
      </c>
      <c r="H124" s="12" t="str">
        <f t="shared" si="3"/>
        <v>DIST_CR_SJO_120</v>
      </c>
      <c r="I124" s="5"/>
      <c r="J124" s="5"/>
      <c r="K124" s="5"/>
      <c r="L124" s="5"/>
      <c r="AA124" s="21"/>
      <c r="AB124" s="21"/>
      <c r="AC124" s="9"/>
      <c r="AD124" s="21"/>
      <c r="AE124" s="9" t="s">
        <v>428</v>
      </c>
    </row>
    <row r="125" spans="1:31" x14ac:dyDescent="0.25">
      <c r="A125" s="1">
        <v>12004</v>
      </c>
      <c r="B125" s="5" t="s">
        <v>233</v>
      </c>
      <c r="C125" s="5" t="s">
        <v>356</v>
      </c>
      <c r="D125" s="5" t="s">
        <v>306</v>
      </c>
      <c r="E125" s="5" t="s">
        <v>235</v>
      </c>
      <c r="F125" s="7" t="str">
        <f>CONCATENATE(VLOOKUP(E125,T_REGIONES[],2),"_",VLOOKUP(B125,T_PROVINCIAS[],2))</f>
        <v>CR_SJO</v>
      </c>
      <c r="G125" s="7" t="str">
        <f t="shared" si="2"/>
        <v>CR_SJO_LEON CORTES</v>
      </c>
      <c r="H125" s="12" t="str">
        <f t="shared" si="3"/>
        <v>DIST_CR_SJO_120</v>
      </c>
      <c r="I125" s="5"/>
      <c r="J125" s="5"/>
      <c r="K125" s="5"/>
      <c r="L125" s="5"/>
      <c r="AE125" s="58" t="s">
        <v>1215</v>
      </c>
    </row>
    <row r="126" spans="1:31" ht="13" x14ac:dyDescent="0.3">
      <c r="A126" s="1">
        <v>12005</v>
      </c>
      <c r="B126" s="5" t="s">
        <v>233</v>
      </c>
      <c r="C126" s="5" t="s">
        <v>356</v>
      </c>
      <c r="D126" s="5" t="s">
        <v>359</v>
      </c>
      <c r="E126" s="5" t="s">
        <v>235</v>
      </c>
      <c r="F126" s="7" t="str">
        <f>CONCATENATE(VLOOKUP(E126,T_REGIONES[],2),"_",VLOOKUP(B126,T_PROVINCIAS[],2))</f>
        <v>CR_SJO</v>
      </c>
      <c r="G126" s="7" t="str">
        <f t="shared" si="2"/>
        <v>CR_SJO_LEON CORTES</v>
      </c>
      <c r="H126" s="12" t="str">
        <f t="shared" si="3"/>
        <v>DIST_CR_SJO_120</v>
      </c>
      <c r="I126" s="5"/>
      <c r="J126" s="5"/>
      <c r="K126" s="5"/>
      <c r="L126" s="5"/>
      <c r="AA126" s="21"/>
      <c r="AB126" s="21"/>
      <c r="AC126" s="9" t="s">
        <v>420</v>
      </c>
      <c r="AD126" s="21" t="s">
        <v>895</v>
      </c>
      <c r="AE126" s="9" t="s">
        <v>424</v>
      </c>
    </row>
    <row r="127" spans="1:31" ht="13" x14ac:dyDescent="0.3">
      <c r="A127" s="1">
        <v>12006</v>
      </c>
      <c r="B127" s="5" t="s">
        <v>233</v>
      </c>
      <c r="C127" s="5" t="s">
        <v>356</v>
      </c>
      <c r="D127" s="5" t="s">
        <v>247</v>
      </c>
      <c r="E127" s="5" t="s">
        <v>235</v>
      </c>
      <c r="F127" s="7" t="str">
        <f>CONCATENATE(VLOOKUP(E127,T_REGIONES[],2),"_",VLOOKUP(B127,T_PROVINCIAS[],2))</f>
        <v>CR_SJO</v>
      </c>
      <c r="G127" s="7" t="str">
        <f t="shared" si="2"/>
        <v>CR_SJO_LEON CORTES</v>
      </c>
      <c r="H127" s="12" t="str">
        <f t="shared" si="3"/>
        <v>DIST_CR_SJO_120</v>
      </c>
      <c r="I127" s="5"/>
      <c r="J127" s="5"/>
      <c r="K127" s="5"/>
      <c r="L127" s="5"/>
      <c r="AA127" s="21"/>
      <c r="AB127" s="21"/>
      <c r="AC127" s="9"/>
      <c r="AD127" s="21"/>
      <c r="AE127" s="9" t="s">
        <v>289</v>
      </c>
    </row>
    <row r="128" spans="1:31" ht="13" x14ac:dyDescent="0.3">
      <c r="A128" s="1">
        <v>20101</v>
      </c>
      <c r="B128" s="5" t="s">
        <v>360</v>
      </c>
      <c r="C128" s="6" t="s">
        <v>360</v>
      </c>
      <c r="D128" s="6" t="s">
        <v>360</v>
      </c>
      <c r="E128" s="5" t="s">
        <v>235</v>
      </c>
      <c r="F128" s="7" t="str">
        <f>CONCATENATE(VLOOKUP(E128,T_REGIONES[],2),"_",VLOOKUP(B128,T_PROVINCIAS[],2))</f>
        <v>CR_ALA</v>
      </c>
      <c r="G128" s="7" t="str">
        <f t="shared" si="2"/>
        <v>CR_ALA_ALAJUELA</v>
      </c>
      <c r="H128" s="12" t="str">
        <f t="shared" si="3"/>
        <v>DIST_CR_ALA_201</v>
      </c>
      <c r="I128" s="5">
        <v>1</v>
      </c>
      <c r="J128" s="5"/>
      <c r="K128" s="5"/>
      <c r="L128" s="5"/>
      <c r="AA128" s="21"/>
      <c r="AB128" s="21"/>
      <c r="AC128" s="9"/>
      <c r="AD128" s="21"/>
      <c r="AE128" s="9" t="s">
        <v>421</v>
      </c>
    </row>
    <row r="129" spans="1:31" ht="13" x14ac:dyDescent="0.3">
      <c r="A129" s="1">
        <v>20102</v>
      </c>
      <c r="B129" s="5" t="s">
        <v>360</v>
      </c>
      <c r="C129" s="6" t="s">
        <v>360</v>
      </c>
      <c r="D129" s="6" t="s">
        <v>233</v>
      </c>
      <c r="E129" s="5" t="s">
        <v>235</v>
      </c>
      <c r="F129" s="7" t="str">
        <f>CONCATENATE(VLOOKUP(E129,T_REGIONES[],2),"_",VLOOKUP(B129,T_PROVINCIAS[],2))</f>
        <v>CR_ALA</v>
      </c>
      <c r="G129" s="7" t="str">
        <f t="shared" si="2"/>
        <v>CR_ALA_ALAJUELA</v>
      </c>
      <c r="H129" s="12" t="str">
        <f t="shared" si="3"/>
        <v>DIST_CR_ALA_201</v>
      </c>
      <c r="I129" s="5">
        <v>1</v>
      </c>
      <c r="J129" s="5"/>
      <c r="K129" s="5"/>
      <c r="L129" s="5"/>
      <c r="AA129" s="21"/>
      <c r="AB129" s="21"/>
      <c r="AC129" s="9"/>
      <c r="AD129" s="21"/>
      <c r="AE129" s="9" t="s">
        <v>423</v>
      </c>
    </row>
    <row r="130" spans="1:31" ht="13" x14ac:dyDescent="0.3">
      <c r="A130" s="1">
        <v>20103</v>
      </c>
      <c r="B130" s="5" t="s">
        <v>360</v>
      </c>
      <c r="C130" s="6" t="s">
        <v>360</v>
      </c>
      <c r="D130" s="6" t="s">
        <v>361</v>
      </c>
      <c r="E130" s="5" t="s">
        <v>235</v>
      </c>
      <c r="F130" s="7" t="str">
        <f>CONCATENATE(VLOOKUP(E130,T_REGIONES[],2),"_",VLOOKUP(B130,T_PROVINCIAS[],2))</f>
        <v>CR_ALA</v>
      </c>
      <c r="G130" s="7" t="str">
        <f t="shared" si="2"/>
        <v>CR_ALA_ALAJUELA</v>
      </c>
      <c r="H130" s="12" t="str">
        <f t="shared" si="3"/>
        <v>DIST_CR_ALA_201</v>
      </c>
      <c r="I130" s="5">
        <v>1</v>
      </c>
      <c r="J130" s="5"/>
      <c r="K130" s="5"/>
      <c r="L130" s="5"/>
      <c r="AA130" s="21"/>
      <c r="AB130" s="21"/>
      <c r="AC130" s="9"/>
      <c r="AD130" s="21"/>
      <c r="AE130" s="9" t="s">
        <v>422</v>
      </c>
    </row>
    <row r="131" spans="1:31" ht="13" x14ac:dyDescent="0.3">
      <c r="A131" s="1">
        <v>20104</v>
      </c>
      <c r="B131" s="5" t="s">
        <v>360</v>
      </c>
      <c r="C131" s="6" t="s">
        <v>360</v>
      </c>
      <c r="D131" s="6" t="s">
        <v>247</v>
      </c>
      <c r="E131" s="5" t="s">
        <v>235</v>
      </c>
      <c r="F131" s="7" t="str">
        <f>CONCATENATE(VLOOKUP(E131,T_REGIONES[],2),"_",VLOOKUP(B131,T_PROVINCIAS[],2))</f>
        <v>CR_ALA</v>
      </c>
      <c r="G131" s="7" t="str">
        <f t="shared" si="2"/>
        <v>CR_ALA_ALAJUELA</v>
      </c>
      <c r="H131" s="12" t="str">
        <f t="shared" si="3"/>
        <v>DIST_CR_ALA_201</v>
      </c>
      <c r="I131" s="5">
        <v>1</v>
      </c>
      <c r="J131" s="5"/>
      <c r="K131" s="5"/>
      <c r="L131" s="5"/>
      <c r="AA131" s="21"/>
      <c r="AB131" s="21"/>
      <c r="AC131" s="9"/>
      <c r="AD131" s="21"/>
      <c r="AE131" s="9" t="s">
        <v>239</v>
      </c>
    </row>
    <row r="132" spans="1:31" ht="13" x14ac:dyDescent="0.3">
      <c r="A132" s="1">
        <v>20105</v>
      </c>
      <c r="B132" s="5" t="s">
        <v>360</v>
      </c>
      <c r="C132" s="6" t="s">
        <v>360</v>
      </c>
      <c r="D132" s="6" t="s">
        <v>362</v>
      </c>
      <c r="E132" s="5" t="s">
        <v>235</v>
      </c>
      <c r="F132" s="7" t="str">
        <f>CONCATENATE(VLOOKUP(E132,T_REGIONES[],2),"_",VLOOKUP(B132,T_PROVINCIAS[],2))</f>
        <v>CR_ALA</v>
      </c>
      <c r="G132" s="7" t="str">
        <f t="shared" si="2"/>
        <v>CR_ALA_ALAJUELA</v>
      </c>
      <c r="H132" s="12" t="str">
        <f t="shared" si="3"/>
        <v>DIST_CR_ALA_201</v>
      </c>
      <c r="I132" s="5">
        <v>1</v>
      </c>
      <c r="J132" s="5"/>
      <c r="K132" s="5"/>
      <c r="L132" s="5"/>
      <c r="AA132" s="21"/>
      <c r="AB132" s="21"/>
      <c r="AC132" s="9"/>
      <c r="AD132" s="21"/>
      <c r="AE132" s="9" t="s">
        <v>420</v>
      </c>
    </row>
    <row r="133" spans="1:31" x14ac:dyDescent="0.25">
      <c r="A133" s="1">
        <v>20106</v>
      </c>
      <c r="B133" s="5" t="s">
        <v>360</v>
      </c>
      <c r="C133" s="6" t="s">
        <v>360</v>
      </c>
      <c r="D133" s="6" t="s">
        <v>306</v>
      </c>
      <c r="E133" s="5" t="s">
        <v>235</v>
      </c>
      <c r="F133" s="7" t="str">
        <f>CONCATENATE(VLOOKUP(E133,T_REGIONES[],2),"_",VLOOKUP(B133,T_PROVINCIAS[],2))</f>
        <v>CR_ALA</v>
      </c>
      <c r="G133" s="7" t="str">
        <f t="shared" ref="G133:G196" si="4">CONCATENATE(F133,"_",C133)</f>
        <v>CR_ALA_ALAJUELA</v>
      </c>
      <c r="H133" s="12" t="str">
        <f t="shared" si="3"/>
        <v>DIST_CR_ALA_201</v>
      </c>
      <c r="I133" s="5">
        <v>1</v>
      </c>
      <c r="J133" s="5"/>
      <c r="K133" s="5"/>
      <c r="L133" s="5"/>
      <c r="AE133" s="58" t="s">
        <v>1215</v>
      </c>
    </row>
    <row r="134" spans="1:31" ht="13" x14ac:dyDescent="0.3">
      <c r="A134" s="1">
        <v>20107</v>
      </c>
      <c r="B134" s="5" t="s">
        <v>360</v>
      </c>
      <c r="C134" s="6" t="s">
        <v>360</v>
      </c>
      <c r="D134" s="6" t="s">
        <v>328</v>
      </c>
      <c r="E134" s="5" t="s">
        <v>235</v>
      </c>
      <c r="F134" s="7" t="str">
        <f>CONCATENATE(VLOOKUP(E134,T_REGIONES[],2),"_",VLOOKUP(B134,T_PROVINCIAS[],2))</f>
        <v>CR_ALA</v>
      </c>
      <c r="G134" s="7" t="str">
        <f t="shared" si="4"/>
        <v>CR_ALA_ALAJUELA</v>
      </c>
      <c r="H134" s="12" t="str">
        <f t="shared" ref="H134:H197" si="5">CONCATENATE("DIST_",F134,"_",MID(A134,1,3))</f>
        <v>DIST_CR_ALA_201</v>
      </c>
      <c r="I134" s="5">
        <v>1</v>
      </c>
      <c r="J134" s="5"/>
      <c r="K134" s="5"/>
      <c r="L134" s="5"/>
      <c r="AA134" s="21"/>
      <c r="AB134" s="21" t="s">
        <v>447</v>
      </c>
      <c r="AC134" s="9" t="s">
        <v>479</v>
      </c>
      <c r="AD134" s="21" t="s">
        <v>896</v>
      </c>
      <c r="AE134" s="9" t="s">
        <v>482</v>
      </c>
    </row>
    <row r="135" spans="1:31" ht="13" x14ac:dyDescent="0.3">
      <c r="A135" s="1">
        <v>20108</v>
      </c>
      <c r="B135" s="5" t="s">
        <v>360</v>
      </c>
      <c r="C135" s="6" t="s">
        <v>360</v>
      </c>
      <c r="D135" s="6" t="s">
        <v>248</v>
      </c>
      <c r="E135" s="5" t="s">
        <v>235</v>
      </c>
      <c r="F135" s="7" t="str">
        <f>CONCATENATE(VLOOKUP(E135,T_REGIONES[],2),"_",VLOOKUP(B135,T_PROVINCIAS[],2))</f>
        <v>CR_ALA</v>
      </c>
      <c r="G135" s="7" t="str">
        <f t="shared" si="4"/>
        <v>CR_ALA_ALAJUELA</v>
      </c>
      <c r="H135" s="12" t="str">
        <f t="shared" si="5"/>
        <v>DIST_CR_ALA_201</v>
      </c>
      <c r="I135" s="5">
        <v>1</v>
      </c>
      <c r="J135" s="5"/>
      <c r="K135" s="5"/>
      <c r="L135" s="5"/>
      <c r="AA135" s="21"/>
      <c r="AB135" s="21"/>
      <c r="AC135" s="9"/>
      <c r="AD135" s="21"/>
      <c r="AE135" s="9" t="s">
        <v>481</v>
      </c>
    </row>
    <row r="136" spans="1:31" ht="13" x14ac:dyDescent="0.3">
      <c r="A136" s="1">
        <v>20109</v>
      </c>
      <c r="B136" s="5" t="s">
        <v>360</v>
      </c>
      <c r="C136" s="6" t="s">
        <v>360</v>
      </c>
      <c r="D136" s="6" t="s">
        <v>363</v>
      </c>
      <c r="E136" s="5" t="s">
        <v>235</v>
      </c>
      <c r="F136" s="7" t="str">
        <f>CONCATENATE(VLOOKUP(E136,T_REGIONES[],2),"_",VLOOKUP(B136,T_PROVINCIAS[],2))</f>
        <v>CR_ALA</v>
      </c>
      <c r="G136" s="7" t="str">
        <f t="shared" si="4"/>
        <v>CR_ALA_ALAJUELA</v>
      </c>
      <c r="H136" s="12" t="str">
        <f t="shared" si="5"/>
        <v>DIST_CR_ALA_201</v>
      </c>
      <c r="I136" s="5">
        <v>1</v>
      </c>
      <c r="J136" s="5"/>
      <c r="K136" s="5"/>
      <c r="L136" s="5"/>
      <c r="AA136" s="21"/>
      <c r="AB136" s="21"/>
      <c r="AC136" s="9"/>
      <c r="AD136" s="21"/>
      <c r="AE136" s="9" t="s">
        <v>480</v>
      </c>
    </row>
    <row r="137" spans="1:31" x14ac:dyDescent="0.25">
      <c r="A137" s="1">
        <v>20110</v>
      </c>
      <c r="B137" s="5" t="s">
        <v>360</v>
      </c>
      <c r="C137" s="6" t="s">
        <v>360</v>
      </c>
      <c r="D137" s="6" t="s">
        <v>249</v>
      </c>
      <c r="E137" s="5" t="s">
        <v>235</v>
      </c>
      <c r="F137" s="7" t="str">
        <f>CONCATENATE(VLOOKUP(E137,T_REGIONES[],2),"_",VLOOKUP(B137,T_PROVINCIAS[],2))</f>
        <v>CR_ALA</v>
      </c>
      <c r="G137" s="7" t="str">
        <f t="shared" si="4"/>
        <v>CR_ALA_ALAJUELA</v>
      </c>
      <c r="H137" s="12" t="str">
        <f t="shared" si="5"/>
        <v>DIST_CR_ALA_201</v>
      </c>
      <c r="I137" s="5">
        <v>1</v>
      </c>
      <c r="J137" s="5"/>
      <c r="K137" s="5"/>
      <c r="L137" s="5"/>
      <c r="AE137" s="58" t="s">
        <v>1215</v>
      </c>
    </row>
    <row r="138" spans="1:31" ht="13" x14ac:dyDescent="0.3">
      <c r="A138" s="1">
        <v>20111</v>
      </c>
      <c r="B138" s="5" t="s">
        <v>360</v>
      </c>
      <c r="C138" s="6" t="s">
        <v>360</v>
      </c>
      <c r="D138" s="6" t="s">
        <v>364</v>
      </c>
      <c r="E138" s="5" t="s">
        <v>235</v>
      </c>
      <c r="F138" s="7" t="str">
        <f>CONCATENATE(VLOOKUP(E138,T_REGIONES[],2),"_",VLOOKUP(B138,T_PROVINCIAS[],2))</f>
        <v>CR_ALA</v>
      </c>
      <c r="G138" s="7" t="str">
        <f t="shared" si="4"/>
        <v>CR_ALA_ALAJUELA</v>
      </c>
      <c r="H138" s="12" t="str">
        <f t="shared" si="5"/>
        <v>DIST_CR_ALA_201</v>
      </c>
      <c r="I138" s="5">
        <v>1</v>
      </c>
      <c r="J138" s="5"/>
      <c r="K138" s="5"/>
      <c r="L138" s="5"/>
      <c r="AA138" s="21"/>
      <c r="AB138" s="21"/>
      <c r="AC138" s="9" t="s">
        <v>447</v>
      </c>
      <c r="AD138" s="21" t="s">
        <v>897</v>
      </c>
      <c r="AE138" s="9" t="s">
        <v>451</v>
      </c>
    </row>
    <row r="139" spans="1:31" ht="13" x14ac:dyDescent="0.3">
      <c r="A139" s="1">
        <v>20112</v>
      </c>
      <c r="B139" s="5" t="s">
        <v>360</v>
      </c>
      <c r="C139" s="6" t="s">
        <v>360</v>
      </c>
      <c r="D139" s="6" t="s">
        <v>365</v>
      </c>
      <c r="E139" s="5" t="s">
        <v>235</v>
      </c>
      <c r="F139" s="7" t="str">
        <f>CONCATENATE(VLOOKUP(E139,T_REGIONES[],2),"_",VLOOKUP(B139,T_PROVINCIAS[],2))</f>
        <v>CR_ALA</v>
      </c>
      <c r="G139" s="7" t="str">
        <f t="shared" si="4"/>
        <v>CR_ALA_ALAJUELA</v>
      </c>
      <c r="H139" s="12" t="str">
        <f t="shared" si="5"/>
        <v>DIST_CR_ALA_201</v>
      </c>
      <c r="I139" s="5">
        <v>1</v>
      </c>
      <c r="J139" s="5"/>
      <c r="K139" s="5"/>
      <c r="L139" s="5"/>
      <c r="AA139" s="21"/>
      <c r="AB139" s="21"/>
      <c r="AC139" s="9"/>
      <c r="AD139" s="21"/>
      <c r="AE139" s="9" t="s">
        <v>234</v>
      </c>
    </row>
    <row r="140" spans="1:31" ht="13" x14ac:dyDescent="0.3">
      <c r="A140" s="1">
        <v>20113</v>
      </c>
      <c r="B140" s="5" t="s">
        <v>360</v>
      </c>
      <c r="C140" s="6" t="s">
        <v>360</v>
      </c>
      <c r="D140" s="6" t="s">
        <v>366</v>
      </c>
      <c r="E140" s="5" t="s">
        <v>235</v>
      </c>
      <c r="F140" s="7" t="str">
        <f>CONCATENATE(VLOOKUP(E140,T_REGIONES[],2),"_",VLOOKUP(B140,T_PROVINCIAS[],2))</f>
        <v>CR_ALA</v>
      </c>
      <c r="G140" s="7" t="str">
        <f t="shared" si="4"/>
        <v>CR_ALA_ALAJUELA</v>
      </c>
      <c r="H140" s="12" t="str">
        <f t="shared" si="5"/>
        <v>DIST_CR_ALA_201</v>
      </c>
      <c r="I140" s="5">
        <v>1</v>
      </c>
      <c r="J140" s="5"/>
      <c r="K140" s="5"/>
      <c r="L140" s="5"/>
      <c r="AA140" s="21"/>
      <c r="AB140" s="21"/>
      <c r="AC140" s="9"/>
      <c r="AD140" s="21"/>
      <c r="AE140" s="9" t="s">
        <v>452</v>
      </c>
    </row>
    <row r="141" spans="1:31" ht="13" x14ac:dyDescent="0.3">
      <c r="A141" s="1">
        <v>20114</v>
      </c>
      <c r="B141" s="5" t="s">
        <v>360</v>
      </c>
      <c r="C141" s="6" t="s">
        <v>360</v>
      </c>
      <c r="D141" s="6" t="s">
        <v>367</v>
      </c>
      <c r="E141" s="5" t="s">
        <v>368</v>
      </c>
      <c r="F141" s="7" t="str">
        <f>CONCATENATE(VLOOKUP(E141,T_REGIONES[],2),"_",VLOOKUP(B141,T_PROVINCIAS[],2))</f>
        <v>HN_ALA</v>
      </c>
      <c r="G141" s="7" t="str">
        <f t="shared" si="4"/>
        <v>HN_ALA_ALAJUELA</v>
      </c>
      <c r="H141" s="12" t="str">
        <f t="shared" si="5"/>
        <v>DIST_HN_ALA_201</v>
      </c>
      <c r="I141" s="5"/>
      <c r="J141" s="5"/>
      <c r="K141" s="5"/>
      <c r="L141" s="5"/>
      <c r="AA141" s="21"/>
      <c r="AB141" s="21"/>
      <c r="AC141" s="9"/>
      <c r="AD141" s="21"/>
      <c r="AE141" s="9" t="s">
        <v>454</v>
      </c>
    </row>
    <row r="142" spans="1:31" ht="13" x14ac:dyDescent="0.3">
      <c r="A142" s="1">
        <v>20201</v>
      </c>
      <c r="B142" s="5" t="s">
        <v>360</v>
      </c>
      <c r="C142" s="5" t="s">
        <v>369</v>
      </c>
      <c r="D142" s="5" t="s">
        <v>369</v>
      </c>
      <c r="E142" s="5" t="s">
        <v>235</v>
      </c>
      <c r="F142" s="7" t="str">
        <f>CONCATENATE(VLOOKUP(E142,T_REGIONES[],2),"_",VLOOKUP(B142,T_PROVINCIAS[],2))</f>
        <v>CR_ALA</v>
      </c>
      <c r="G142" s="7" t="str">
        <f t="shared" si="4"/>
        <v>CR_ALA_SAN RAMON</v>
      </c>
      <c r="H142" s="12" t="str">
        <f t="shared" si="5"/>
        <v>DIST_CR_ALA_202</v>
      </c>
      <c r="I142" s="5"/>
      <c r="J142" s="5"/>
      <c r="K142" s="5"/>
      <c r="L142" s="5"/>
      <c r="AA142" s="21"/>
      <c r="AB142" s="21"/>
      <c r="AC142" s="9"/>
      <c r="AD142" s="21"/>
      <c r="AE142" s="9" t="s">
        <v>289</v>
      </c>
    </row>
    <row r="143" spans="1:31" ht="13" x14ac:dyDescent="0.3">
      <c r="A143" s="1">
        <v>20202</v>
      </c>
      <c r="B143" s="5" t="s">
        <v>360</v>
      </c>
      <c r="C143" s="5" t="s">
        <v>369</v>
      </c>
      <c r="D143" s="5" t="s">
        <v>262</v>
      </c>
      <c r="E143" s="5" t="s">
        <v>235</v>
      </c>
      <c r="F143" s="7" t="str">
        <f>CONCATENATE(VLOOKUP(E143,T_REGIONES[],2),"_",VLOOKUP(B143,T_PROVINCIAS[],2))</f>
        <v>CR_ALA</v>
      </c>
      <c r="G143" s="7" t="str">
        <f t="shared" si="4"/>
        <v>CR_ALA_SAN RAMON</v>
      </c>
      <c r="H143" s="12" t="str">
        <f t="shared" si="5"/>
        <v>DIST_CR_ALA_202</v>
      </c>
      <c r="I143" s="5"/>
      <c r="J143" s="5"/>
      <c r="K143" s="5"/>
      <c r="L143" s="5"/>
      <c r="AA143" s="21"/>
      <c r="AB143" s="21"/>
      <c r="AC143" s="9"/>
      <c r="AD143" s="21"/>
      <c r="AE143" s="9" t="s">
        <v>455</v>
      </c>
    </row>
    <row r="144" spans="1:31" ht="13" x14ac:dyDescent="0.3">
      <c r="A144" s="1">
        <v>20203</v>
      </c>
      <c r="B144" s="5" t="s">
        <v>360</v>
      </c>
      <c r="C144" s="5" t="s">
        <v>369</v>
      </c>
      <c r="D144" s="5" t="s">
        <v>317</v>
      </c>
      <c r="E144" s="5" t="s">
        <v>235</v>
      </c>
      <c r="F144" s="7" t="str">
        <f>CONCATENATE(VLOOKUP(E144,T_REGIONES[],2),"_",VLOOKUP(B144,T_PROVINCIAS[],2))</f>
        <v>CR_ALA</v>
      </c>
      <c r="G144" s="7" t="str">
        <f t="shared" si="4"/>
        <v>CR_ALA_SAN RAMON</v>
      </c>
      <c r="H144" s="12" t="str">
        <f t="shared" si="5"/>
        <v>DIST_CR_ALA_202</v>
      </c>
      <c r="I144" s="5"/>
      <c r="J144" s="5"/>
      <c r="K144" s="5"/>
      <c r="L144" s="5"/>
      <c r="AA144" s="21"/>
      <c r="AB144" s="21"/>
      <c r="AC144" s="9"/>
      <c r="AD144" s="21"/>
      <c r="AE144" s="9" t="s">
        <v>449</v>
      </c>
    </row>
    <row r="145" spans="1:31" ht="13" x14ac:dyDescent="0.3">
      <c r="A145" s="1">
        <v>20204</v>
      </c>
      <c r="B145" s="5" t="s">
        <v>360</v>
      </c>
      <c r="C145" s="5" t="s">
        <v>369</v>
      </c>
      <c r="D145" s="5" t="s">
        <v>370</v>
      </c>
      <c r="E145" s="5" t="s">
        <v>235</v>
      </c>
      <c r="F145" s="7" t="str">
        <f>CONCATENATE(VLOOKUP(E145,T_REGIONES[],2),"_",VLOOKUP(B145,T_PROVINCIAS[],2))</f>
        <v>CR_ALA</v>
      </c>
      <c r="G145" s="7" t="str">
        <f t="shared" si="4"/>
        <v>CR_ALA_SAN RAMON</v>
      </c>
      <c r="H145" s="12" t="str">
        <f t="shared" si="5"/>
        <v>DIST_CR_ALA_202</v>
      </c>
      <c r="I145" s="5"/>
      <c r="J145" s="5"/>
      <c r="K145" s="5"/>
      <c r="L145" s="5"/>
      <c r="AA145" s="21"/>
      <c r="AB145" s="21"/>
      <c r="AC145" s="9"/>
      <c r="AD145" s="21"/>
      <c r="AE145" s="9" t="s">
        <v>448</v>
      </c>
    </row>
    <row r="146" spans="1:31" ht="13" x14ac:dyDescent="0.3">
      <c r="A146" s="1">
        <v>20205</v>
      </c>
      <c r="B146" s="5" t="s">
        <v>360</v>
      </c>
      <c r="C146" s="5" t="s">
        <v>369</v>
      </c>
      <c r="D146" s="5" t="s">
        <v>371</v>
      </c>
      <c r="E146" s="5" t="s">
        <v>235</v>
      </c>
      <c r="F146" s="7" t="str">
        <f>CONCATENATE(VLOOKUP(E146,T_REGIONES[],2),"_",VLOOKUP(B146,T_PROVINCIAS[],2))</f>
        <v>CR_ALA</v>
      </c>
      <c r="G146" s="7" t="str">
        <f t="shared" si="4"/>
        <v>CR_ALA_SAN RAMON</v>
      </c>
      <c r="H146" s="12" t="str">
        <f t="shared" si="5"/>
        <v>DIST_CR_ALA_202</v>
      </c>
      <c r="I146" s="5"/>
      <c r="J146" s="5"/>
      <c r="K146" s="5"/>
      <c r="L146" s="5"/>
      <c r="AA146" s="21"/>
      <c r="AB146" s="21"/>
      <c r="AC146" s="9"/>
      <c r="AD146" s="21"/>
      <c r="AE146" s="9" t="s">
        <v>456</v>
      </c>
    </row>
    <row r="147" spans="1:31" ht="13" x14ac:dyDescent="0.3">
      <c r="A147" s="1">
        <v>20206</v>
      </c>
      <c r="B147" s="5" t="s">
        <v>360</v>
      </c>
      <c r="C147" s="5" t="s">
        <v>369</v>
      </c>
      <c r="D147" s="5" t="s">
        <v>248</v>
      </c>
      <c r="E147" s="5" t="s">
        <v>235</v>
      </c>
      <c r="F147" s="7" t="str">
        <f>CONCATENATE(VLOOKUP(E147,T_REGIONES[],2),"_",VLOOKUP(B147,T_PROVINCIAS[],2))</f>
        <v>CR_ALA</v>
      </c>
      <c r="G147" s="7" t="str">
        <f t="shared" si="4"/>
        <v>CR_ALA_SAN RAMON</v>
      </c>
      <c r="H147" s="12" t="str">
        <f t="shared" si="5"/>
        <v>DIST_CR_ALA_202</v>
      </c>
      <c r="I147" s="5"/>
      <c r="J147" s="5"/>
      <c r="K147" s="5"/>
      <c r="L147" s="5"/>
      <c r="AA147" s="21"/>
      <c r="AB147" s="21"/>
      <c r="AC147" s="9"/>
      <c r="AD147" s="21"/>
      <c r="AE147" s="9" t="s">
        <v>450</v>
      </c>
    </row>
    <row r="148" spans="1:31" ht="13" x14ac:dyDescent="0.3">
      <c r="A148" s="1">
        <v>20207</v>
      </c>
      <c r="B148" s="5" t="s">
        <v>360</v>
      </c>
      <c r="C148" s="5" t="s">
        <v>369</v>
      </c>
      <c r="D148" s="5" t="s">
        <v>306</v>
      </c>
      <c r="E148" s="5" t="s">
        <v>235</v>
      </c>
      <c r="F148" s="7" t="str">
        <f>CONCATENATE(VLOOKUP(E148,T_REGIONES[],2),"_",VLOOKUP(B148,T_PROVINCIAS[],2))</f>
        <v>CR_ALA</v>
      </c>
      <c r="G148" s="7" t="str">
        <f t="shared" si="4"/>
        <v>CR_ALA_SAN RAMON</v>
      </c>
      <c r="H148" s="12" t="str">
        <f t="shared" si="5"/>
        <v>DIST_CR_ALA_202</v>
      </c>
      <c r="I148" s="5"/>
      <c r="J148" s="5"/>
      <c r="K148" s="5"/>
      <c r="L148" s="5"/>
      <c r="AA148" s="21"/>
      <c r="AB148" s="21"/>
      <c r="AC148" s="9"/>
      <c r="AD148" s="21"/>
      <c r="AE148" s="9" t="s">
        <v>453</v>
      </c>
    </row>
    <row r="149" spans="1:31" x14ac:dyDescent="0.25">
      <c r="A149" s="1">
        <v>20208</v>
      </c>
      <c r="B149" s="5" t="s">
        <v>360</v>
      </c>
      <c r="C149" s="5" t="s">
        <v>369</v>
      </c>
      <c r="D149" s="5" t="s">
        <v>372</v>
      </c>
      <c r="E149" s="5" t="s">
        <v>235</v>
      </c>
      <c r="F149" s="7" t="str">
        <f>CONCATENATE(VLOOKUP(E149,T_REGIONES[],2),"_",VLOOKUP(B149,T_PROVINCIAS[],2))</f>
        <v>CR_ALA</v>
      </c>
      <c r="G149" s="7" t="str">
        <f t="shared" si="4"/>
        <v>CR_ALA_SAN RAMON</v>
      </c>
      <c r="H149" s="12" t="str">
        <f t="shared" si="5"/>
        <v>DIST_CR_ALA_202</v>
      </c>
      <c r="I149" s="5"/>
      <c r="J149" s="5"/>
      <c r="K149" s="5"/>
      <c r="L149" s="5"/>
      <c r="AE149" s="58" t="s">
        <v>1215</v>
      </c>
    </row>
    <row r="150" spans="1:31" ht="13" x14ac:dyDescent="0.3">
      <c r="A150" s="1">
        <v>20209</v>
      </c>
      <c r="B150" s="5" t="s">
        <v>360</v>
      </c>
      <c r="C150" s="5" t="s">
        <v>369</v>
      </c>
      <c r="D150" s="5" t="s">
        <v>373</v>
      </c>
      <c r="E150" s="5" t="s">
        <v>235</v>
      </c>
      <c r="F150" s="7" t="str">
        <f>CONCATENATE(VLOOKUP(E150,T_REGIONES[],2),"_",VLOOKUP(B150,T_PROVINCIAS[],2))</f>
        <v>CR_ALA</v>
      </c>
      <c r="G150" s="7" t="str">
        <f t="shared" si="4"/>
        <v>CR_ALA_SAN RAMON</v>
      </c>
      <c r="H150" s="12" t="str">
        <f t="shared" si="5"/>
        <v>DIST_CR_ALA_202</v>
      </c>
      <c r="I150" s="5"/>
      <c r="J150" s="5"/>
      <c r="K150" s="5"/>
      <c r="L150" s="5"/>
      <c r="AA150" s="21"/>
      <c r="AB150" s="21"/>
      <c r="AC150" s="9" t="s">
        <v>487</v>
      </c>
      <c r="AD150" s="21" t="s">
        <v>898</v>
      </c>
      <c r="AE150" s="9" t="s">
        <v>490</v>
      </c>
    </row>
    <row r="151" spans="1:31" ht="13" x14ac:dyDescent="0.3">
      <c r="A151" s="1">
        <v>20210</v>
      </c>
      <c r="B151" s="5" t="s">
        <v>360</v>
      </c>
      <c r="C151" s="5" t="s">
        <v>369</v>
      </c>
      <c r="D151" s="5" t="s">
        <v>374</v>
      </c>
      <c r="E151" s="5" t="s">
        <v>235</v>
      </c>
      <c r="F151" s="7" t="str">
        <f>CONCATENATE(VLOOKUP(E151,T_REGIONES[],2),"_",VLOOKUP(B151,T_PROVINCIAS[],2))</f>
        <v>CR_ALA</v>
      </c>
      <c r="G151" s="7" t="str">
        <f t="shared" si="4"/>
        <v>CR_ALA_SAN RAMON</v>
      </c>
      <c r="H151" s="12" t="str">
        <f t="shared" si="5"/>
        <v>DIST_CR_ALA_202</v>
      </c>
      <c r="I151" s="5"/>
      <c r="J151" s="5"/>
      <c r="K151" s="5"/>
      <c r="L151" s="5"/>
      <c r="AA151" s="21"/>
      <c r="AB151" s="21"/>
      <c r="AC151" s="9"/>
      <c r="AD151" s="21"/>
      <c r="AE151" s="9" t="s">
        <v>306</v>
      </c>
    </row>
    <row r="152" spans="1:31" ht="13" x14ac:dyDescent="0.3">
      <c r="A152" s="1">
        <v>20211</v>
      </c>
      <c r="B152" s="5" t="s">
        <v>360</v>
      </c>
      <c r="C152" s="5" t="s">
        <v>369</v>
      </c>
      <c r="D152" s="5" t="s">
        <v>303</v>
      </c>
      <c r="E152" s="5" t="s">
        <v>235</v>
      </c>
      <c r="F152" s="7" t="str">
        <f>CONCATENATE(VLOOKUP(E152,T_REGIONES[],2),"_",VLOOKUP(B152,T_PROVINCIAS[],2))</f>
        <v>CR_ALA</v>
      </c>
      <c r="G152" s="7" t="str">
        <f t="shared" si="4"/>
        <v>CR_ALA_SAN RAMON</v>
      </c>
      <c r="H152" s="12" t="str">
        <f t="shared" si="5"/>
        <v>DIST_CR_ALA_202</v>
      </c>
      <c r="I152" s="5"/>
      <c r="J152" s="5"/>
      <c r="K152" s="5"/>
      <c r="L152" s="5"/>
      <c r="AA152" s="21"/>
      <c r="AB152" s="21"/>
      <c r="AC152" s="9"/>
      <c r="AD152" s="21"/>
      <c r="AE152" s="9" t="s">
        <v>488</v>
      </c>
    </row>
    <row r="153" spans="1:31" ht="13" x14ac:dyDescent="0.3">
      <c r="A153" s="1">
        <v>20212</v>
      </c>
      <c r="B153" s="5" t="s">
        <v>360</v>
      </c>
      <c r="C153" s="5" t="s">
        <v>369</v>
      </c>
      <c r="D153" s="5" t="s">
        <v>375</v>
      </c>
      <c r="E153" s="5" t="s">
        <v>235</v>
      </c>
      <c r="F153" s="7" t="str">
        <f>CONCATENATE(VLOOKUP(E153,T_REGIONES[],2),"_",VLOOKUP(B153,T_PROVINCIAS[],2))</f>
        <v>CR_ALA</v>
      </c>
      <c r="G153" s="7" t="str">
        <f t="shared" si="4"/>
        <v>CR_ALA_SAN RAMON</v>
      </c>
      <c r="H153" s="12" t="str">
        <f t="shared" si="5"/>
        <v>DIST_CR_ALA_202</v>
      </c>
      <c r="I153" s="5"/>
      <c r="J153" s="5"/>
      <c r="K153" s="5"/>
      <c r="L153" s="5"/>
      <c r="AA153" s="21"/>
      <c r="AB153" s="21"/>
      <c r="AC153" s="9"/>
      <c r="AD153" s="21"/>
      <c r="AE153" s="9" t="s">
        <v>489</v>
      </c>
    </row>
    <row r="154" spans="1:31" x14ac:dyDescent="0.25">
      <c r="A154" s="1">
        <v>20213</v>
      </c>
      <c r="B154" s="5" t="s">
        <v>360</v>
      </c>
      <c r="C154" s="5" t="s">
        <v>369</v>
      </c>
      <c r="D154" s="5" t="s">
        <v>376</v>
      </c>
      <c r="E154" s="5" t="s">
        <v>368</v>
      </c>
      <c r="F154" s="7" t="str">
        <f>CONCATENATE(VLOOKUP(E154,T_REGIONES[],2),"_",VLOOKUP(B154,T_PROVINCIAS[],2))</f>
        <v>HN_ALA</v>
      </c>
      <c r="G154" s="7" t="str">
        <f t="shared" si="4"/>
        <v>HN_ALA_SAN RAMON</v>
      </c>
      <c r="H154" s="12" t="str">
        <f t="shared" si="5"/>
        <v>DIST_HN_ALA_202</v>
      </c>
      <c r="I154" s="5"/>
      <c r="J154" s="5"/>
      <c r="K154" s="5"/>
      <c r="L154" s="5"/>
      <c r="AE154" s="58" t="s">
        <v>1215</v>
      </c>
    </row>
    <row r="155" spans="1:31" ht="13" x14ac:dyDescent="0.3">
      <c r="A155" s="1">
        <v>20214</v>
      </c>
      <c r="B155" s="5" t="s">
        <v>360</v>
      </c>
      <c r="C155" s="5" t="s">
        <v>369</v>
      </c>
      <c r="D155" s="5" t="s">
        <v>271</v>
      </c>
      <c r="E155" s="5" t="s">
        <v>235</v>
      </c>
      <c r="F155" s="7" t="str">
        <f>CONCATENATE(VLOOKUP(E155,T_REGIONES[],2),"_",VLOOKUP(B155,T_PROVINCIAS[],2))</f>
        <v>CR_ALA</v>
      </c>
      <c r="G155" s="7" t="str">
        <f t="shared" si="4"/>
        <v>CR_ALA_SAN RAMON</v>
      </c>
      <c r="H155" s="12" t="str">
        <f t="shared" si="5"/>
        <v>DIST_CR_ALA_202</v>
      </c>
      <c r="I155" s="5"/>
      <c r="J155" s="5"/>
      <c r="K155" s="5"/>
      <c r="L155" s="5"/>
      <c r="AA155" s="21"/>
      <c r="AB155" s="21"/>
      <c r="AC155" s="9" t="s">
        <v>465</v>
      </c>
      <c r="AD155" s="21" t="s">
        <v>899</v>
      </c>
      <c r="AE155" s="9" t="s">
        <v>466</v>
      </c>
    </row>
    <row r="156" spans="1:31" ht="13" x14ac:dyDescent="0.3">
      <c r="A156" s="1">
        <v>20301</v>
      </c>
      <c r="B156" s="5" t="s">
        <v>360</v>
      </c>
      <c r="C156" s="6" t="s">
        <v>377</v>
      </c>
      <c r="D156" s="6" t="s">
        <v>377</v>
      </c>
      <c r="E156" s="5" t="s">
        <v>235</v>
      </c>
      <c r="F156" s="7" t="str">
        <f>CONCATENATE(VLOOKUP(E156,T_REGIONES[],2),"_",VLOOKUP(B156,T_PROVINCIAS[],2))</f>
        <v>CR_ALA</v>
      </c>
      <c r="G156" s="7" t="str">
        <f t="shared" si="4"/>
        <v>CR_ALA_GRECIA</v>
      </c>
      <c r="H156" s="12" t="str">
        <f t="shared" si="5"/>
        <v>DIST_CR_ALA_203</v>
      </c>
      <c r="I156" s="5"/>
      <c r="J156" s="5"/>
      <c r="K156" s="5"/>
      <c r="L156" s="5"/>
      <c r="AA156" s="21"/>
      <c r="AB156" s="21"/>
      <c r="AC156" s="9"/>
      <c r="AD156" s="21"/>
      <c r="AE156" s="9" t="s">
        <v>350</v>
      </c>
    </row>
    <row r="157" spans="1:31" ht="13" x14ac:dyDescent="0.3">
      <c r="A157" s="1">
        <v>20302</v>
      </c>
      <c r="B157" s="5" t="s">
        <v>360</v>
      </c>
      <c r="C157" s="6" t="s">
        <v>377</v>
      </c>
      <c r="D157" s="6" t="s">
        <v>306</v>
      </c>
      <c r="E157" s="5" t="s">
        <v>235</v>
      </c>
      <c r="F157" s="7" t="str">
        <f>CONCATENATE(VLOOKUP(E157,T_REGIONES[],2),"_",VLOOKUP(B157,T_PROVINCIAS[],2))</f>
        <v>CR_ALA</v>
      </c>
      <c r="G157" s="7" t="str">
        <f t="shared" si="4"/>
        <v>CR_ALA_GRECIA</v>
      </c>
      <c r="H157" s="12" t="str">
        <f t="shared" si="5"/>
        <v>DIST_CR_ALA_203</v>
      </c>
      <c r="I157" s="5"/>
      <c r="J157" s="5"/>
      <c r="K157" s="5"/>
      <c r="L157" s="5"/>
      <c r="AA157" s="21"/>
      <c r="AB157" s="21"/>
      <c r="AC157" s="9"/>
      <c r="AD157" s="21"/>
      <c r="AE157" s="9" t="s">
        <v>467</v>
      </c>
    </row>
    <row r="158" spans="1:31" x14ac:dyDescent="0.25">
      <c r="A158" s="1">
        <v>20303</v>
      </c>
      <c r="B158" s="5" t="s">
        <v>360</v>
      </c>
      <c r="C158" s="6" t="s">
        <v>377</v>
      </c>
      <c r="D158" s="6" t="s">
        <v>233</v>
      </c>
      <c r="E158" s="5" t="s">
        <v>235</v>
      </c>
      <c r="F158" s="7" t="str">
        <f>CONCATENATE(VLOOKUP(E158,T_REGIONES[],2),"_",VLOOKUP(B158,T_PROVINCIAS[],2))</f>
        <v>CR_ALA</v>
      </c>
      <c r="G158" s="7" t="str">
        <f t="shared" si="4"/>
        <v>CR_ALA_GRECIA</v>
      </c>
      <c r="H158" s="12" t="str">
        <f t="shared" si="5"/>
        <v>DIST_CR_ALA_203</v>
      </c>
      <c r="I158" s="5"/>
      <c r="J158" s="5"/>
      <c r="K158" s="5"/>
      <c r="L158" s="5"/>
      <c r="AE158" s="58" t="s">
        <v>1215</v>
      </c>
    </row>
    <row r="159" spans="1:31" ht="13" x14ac:dyDescent="0.3">
      <c r="A159" s="1">
        <v>20304</v>
      </c>
      <c r="B159" s="5" t="s">
        <v>360</v>
      </c>
      <c r="C159" s="6" t="s">
        <v>377</v>
      </c>
      <c r="D159" s="6" t="s">
        <v>378</v>
      </c>
      <c r="E159" s="5" t="s">
        <v>235</v>
      </c>
      <c r="F159" s="7" t="str">
        <f>CONCATENATE(VLOOKUP(E159,T_REGIONES[],2),"_",VLOOKUP(B159,T_PROVINCIAS[],2))</f>
        <v>CR_ALA</v>
      </c>
      <c r="G159" s="7" t="str">
        <f t="shared" si="4"/>
        <v>CR_ALA_GRECIA</v>
      </c>
      <c r="H159" s="12" t="str">
        <f t="shared" si="5"/>
        <v>DIST_CR_ALA_203</v>
      </c>
      <c r="I159" s="5"/>
      <c r="J159" s="5"/>
      <c r="K159" s="5"/>
      <c r="L159" s="5"/>
      <c r="AA159" s="21"/>
      <c r="AB159" s="21"/>
      <c r="AC159" s="9" t="s">
        <v>461</v>
      </c>
      <c r="AD159" s="21" t="s">
        <v>900</v>
      </c>
      <c r="AE159" s="9" t="s">
        <v>303</v>
      </c>
    </row>
    <row r="160" spans="1:31" ht="13" x14ac:dyDescent="0.3">
      <c r="A160" s="1">
        <v>20305</v>
      </c>
      <c r="B160" s="5" t="s">
        <v>360</v>
      </c>
      <c r="C160" s="6" t="s">
        <v>377</v>
      </c>
      <c r="D160" s="6" t="s">
        <v>379</v>
      </c>
      <c r="E160" s="5" t="s">
        <v>235</v>
      </c>
      <c r="F160" s="7" t="str">
        <f>CONCATENATE(VLOOKUP(E160,T_REGIONES[],2),"_",VLOOKUP(B160,T_PROVINCIAS[],2))</f>
        <v>CR_ALA</v>
      </c>
      <c r="G160" s="7" t="str">
        <f t="shared" si="4"/>
        <v>CR_ALA_GRECIA</v>
      </c>
      <c r="H160" s="12" t="str">
        <f t="shared" si="5"/>
        <v>DIST_CR_ALA_203</v>
      </c>
      <c r="I160" s="5"/>
      <c r="J160" s="5"/>
      <c r="K160" s="5"/>
      <c r="L160" s="5"/>
      <c r="AA160" s="21"/>
      <c r="AB160" s="21"/>
      <c r="AC160" s="9"/>
      <c r="AD160" s="21"/>
      <c r="AE160" s="9" t="s">
        <v>454</v>
      </c>
    </row>
    <row r="161" spans="1:31" ht="13" x14ac:dyDescent="0.3">
      <c r="A161" s="1">
        <v>20307</v>
      </c>
      <c r="B161" s="5" t="s">
        <v>360</v>
      </c>
      <c r="C161" s="6" t="s">
        <v>377</v>
      </c>
      <c r="D161" s="6" t="s">
        <v>380</v>
      </c>
      <c r="E161" s="5" t="s">
        <v>235</v>
      </c>
      <c r="F161" s="7" t="str">
        <f>CONCATENATE(VLOOKUP(E161,T_REGIONES[],2),"_",VLOOKUP(B161,T_PROVINCIAS[],2))</f>
        <v>CR_ALA</v>
      </c>
      <c r="G161" s="7" t="str">
        <f t="shared" si="4"/>
        <v>CR_ALA_GRECIA</v>
      </c>
      <c r="H161" s="12" t="str">
        <f t="shared" si="5"/>
        <v>DIST_CR_ALA_203</v>
      </c>
      <c r="I161" s="5"/>
      <c r="J161" s="5"/>
      <c r="K161" s="5"/>
      <c r="L161" s="5"/>
      <c r="AA161" s="21"/>
      <c r="AB161" s="21"/>
      <c r="AC161" s="9"/>
      <c r="AD161" s="21"/>
      <c r="AE161" s="9" t="s">
        <v>464</v>
      </c>
    </row>
    <row r="162" spans="1:31" ht="13" x14ac:dyDescent="0.3">
      <c r="A162" s="1">
        <v>20308</v>
      </c>
      <c r="B162" s="5" t="s">
        <v>360</v>
      </c>
      <c r="C162" s="6" t="s">
        <v>377</v>
      </c>
      <c r="D162" s="6" t="s">
        <v>381</v>
      </c>
      <c r="E162" s="5" t="s">
        <v>235</v>
      </c>
      <c r="F162" s="7" t="str">
        <f>CONCATENATE(VLOOKUP(E162,T_REGIONES[],2),"_",VLOOKUP(B162,T_PROVINCIAS[],2))</f>
        <v>CR_ALA</v>
      </c>
      <c r="G162" s="7" t="str">
        <f t="shared" si="4"/>
        <v>CR_ALA_GRECIA</v>
      </c>
      <c r="H162" s="12" t="str">
        <f t="shared" si="5"/>
        <v>DIST_CR_ALA_203</v>
      </c>
      <c r="I162" s="5"/>
      <c r="J162" s="5"/>
      <c r="K162" s="5"/>
      <c r="L162" s="5"/>
      <c r="AA162" s="21"/>
      <c r="AB162" s="21"/>
      <c r="AC162" s="9"/>
      <c r="AD162" s="21"/>
      <c r="AE162" s="9" t="s">
        <v>463</v>
      </c>
    </row>
    <row r="163" spans="1:31" ht="13" x14ac:dyDescent="0.3">
      <c r="A163" s="1">
        <v>20401</v>
      </c>
      <c r="B163" s="5" t="s">
        <v>360</v>
      </c>
      <c r="C163" s="5" t="s">
        <v>382</v>
      </c>
      <c r="D163" s="5" t="s">
        <v>382</v>
      </c>
      <c r="E163" s="5" t="s">
        <v>383</v>
      </c>
      <c r="F163" s="7" t="str">
        <f>CONCATENATE(VLOOKUP(E163,T_REGIONES[],2),"_",VLOOKUP(B163,T_PROVINCIAS[],2))</f>
        <v>PC_ALA</v>
      </c>
      <c r="G163" s="7" t="str">
        <f t="shared" si="4"/>
        <v>PC_ALA_SAN MATEO</v>
      </c>
      <c r="H163" s="12" t="str">
        <f t="shared" si="5"/>
        <v>DIST_PC_ALA_204</v>
      </c>
      <c r="I163" s="5"/>
      <c r="J163" s="5"/>
      <c r="K163" s="5"/>
      <c r="L163" s="5"/>
      <c r="AA163" s="21"/>
      <c r="AB163" s="21"/>
      <c r="AC163" s="9"/>
      <c r="AD163" s="21"/>
      <c r="AE163" s="9" t="s">
        <v>317</v>
      </c>
    </row>
    <row r="164" spans="1:31" ht="13" x14ac:dyDescent="0.3">
      <c r="A164" s="1">
        <v>20402</v>
      </c>
      <c r="B164" s="5" t="s">
        <v>360</v>
      </c>
      <c r="C164" s="5" t="s">
        <v>382</v>
      </c>
      <c r="D164" s="5" t="s">
        <v>384</v>
      </c>
      <c r="E164" s="5" t="s">
        <v>383</v>
      </c>
      <c r="F164" s="7" t="str">
        <f>CONCATENATE(VLOOKUP(E164,T_REGIONES[],2),"_",VLOOKUP(B164,T_PROVINCIAS[],2))</f>
        <v>PC_ALA</v>
      </c>
      <c r="G164" s="7" t="str">
        <f t="shared" si="4"/>
        <v>PC_ALA_SAN MATEO</v>
      </c>
      <c r="H164" s="12" t="str">
        <f t="shared" si="5"/>
        <v>DIST_PC_ALA_204</v>
      </c>
      <c r="I164" s="5"/>
      <c r="J164" s="5"/>
      <c r="K164" s="5"/>
      <c r="L164" s="5"/>
      <c r="AA164" s="21"/>
      <c r="AB164" s="21"/>
      <c r="AC164" s="9"/>
      <c r="AD164" s="21"/>
      <c r="AE164" s="9" t="s">
        <v>248</v>
      </c>
    </row>
    <row r="165" spans="1:31" ht="13" x14ac:dyDescent="0.3">
      <c r="A165" s="1">
        <v>20403</v>
      </c>
      <c r="B165" s="5" t="s">
        <v>360</v>
      </c>
      <c r="C165" s="5" t="s">
        <v>382</v>
      </c>
      <c r="D165" s="5" t="s">
        <v>385</v>
      </c>
      <c r="E165" s="5" t="s">
        <v>383</v>
      </c>
      <c r="F165" s="7" t="str">
        <f>CONCATENATE(VLOOKUP(E165,T_REGIONES[],2),"_",VLOOKUP(B165,T_PROVINCIAS[],2))</f>
        <v>PC_ALA</v>
      </c>
      <c r="G165" s="7" t="str">
        <f t="shared" si="4"/>
        <v>PC_ALA_SAN MATEO</v>
      </c>
      <c r="H165" s="12" t="str">
        <f t="shared" si="5"/>
        <v>DIST_PC_ALA_204</v>
      </c>
      <c r="I165" s="5"/>
      <c r="J165" s="5"/>
      <c r="K165" s="5"/>
      <c r="L165" s="5"/>
      <c r="AA165" s="21"/>
      <c r="AB165" s="21"/>
      <c r="AC165" s="9"/>
      <c r="AD165" s="21"/>
      <c r="AE165" s="9" t="s">
        <v>369</v>
      </c>
    </row>
    <row r="166" spans="1:31" ht="13" x14ac:dyDescent="0.3">
      <c r="A166" s="1">
        <v>20404</v>
      </c>
      <c r="B166" s="5" t="s">
        <v>360</v>
      </c>
      <c r="C166" s="5" t="s">
        <v>382</v>
      </c>
      <c r="D166" s="5" t="s">
        <v>386</v>
      </c>
      <c r="E166" s="5" t="s">
        <v>383</v>
      </c>
      <c r="F166" s="7" t="str">
        <f>CONCATENATE(VLOOKUP(E166,T_REGIONES[],2),"_",VLOOKUP(B166,T_PROVINCIAS[],2))</f>
        <v>PC_ALA</v>
      </c>
      <c r="G166" s="7" t="str">
        <f t="shared" si="4"/>
        <v>PC_ALA_SAN MATEO</v>
      </c>
      <c r="H166" s="12" t="str">
        <f t="shared" si="5"/>
        <v>DIST_PC_ALA_204</v>
      </c>
      <c r="I166" s="5"/>
      <c r="J166" s="5"/>
      <c r="K166" s="5"/>
      <c r="L166" s="5"/>
      <c r="AA166" s="21"/>
      <c r="AB166" s="21"/>
      <c r="AC166" s="9"/>
      <c r="AD166" s="21"/>
      <c r="AE166" s="9" t="s">
        <v>462</v>
      </c>
    </row>
    <row r="167" spans="1:31" x14ac:dyDescent="0.25">
      <c r="A167" s="1">
        <v>20501</v>
      </c>
      <c r="B167" s="5" t="s">
        <v>360</v>
      </c>
      <c r="C167" s="6" t="s">
        <v>387</v>
      </c>
      <c r="D167" s="6" t="s">
        <v>387</v>
      </c>
      <c r="E167" s="5" t="s">
        <v>235</v>
      </c>
      <c r="F167" s="7" t="str">
        <f>CONCATENATE(VLOOKUP(E167,T_REGIONES[],2),"_",VLOOKUP(B167,T_PROVINCIAS[],2))</f>
        <v>CR_ALA</v>
      </c>
      <c r="G167" s="7" t="str">
        <f t="shared" si="4"/>
        <v>CR_ALA_ATENAS</v>
      </c>
      <c r="H167" s="12" t="str">
        <f t="shared" si="5"/>
        <v>DIST_CR_ALA_205</v>
      </c>
      <c r="I167" s="5">
        <v>1</v>
      </c>
      <c r="J167" s="5"/>
      <c r="K167" s="5"/>
      <c r="L167" s="5"/>
      <c r="AE167" s="58" t="s">
        <v>1215</v>
      </c>
    </row>
    <row r="168" spans="1:31" ht="13" x14ac:dyDescent="0.3">
      <c r="A168" s="1">
        <v>20502</v>
      </c>
      <c r="B168" s="5" t="s">
        <v>360</v>
      </c>
      <c r="C168" s="6" t="s">
        <v>387</v>
      </c>
      <c r="D168" s="6" t="s">
        <v>388</v>
      </c>
      <c r="E168" s="5" t="s">
        <v>235</v>
      </c>
      <c r="F168" s="7" t="str">
        <f>CONCATENATE(VLOOKUP(E168,T_REGIONES[],2),"_",VLOOKUP(B168,T_PROVINCIAS[],2))</f>
        <v>CR_ALA</v>
      </c>
      <c r="G168" s="7" t="str">
        <f t="shared" si="4"/>
        <v>CR_ALA_ATENAS</v>
      </c>
      <c r="H168" s="12" t="str">
        <f t="shared" si="5"/>
        <v>DIST_CR_ALA_205</v>
      </c>
      <c r="I168" s="5">
        <v>1</v>
      </c>
      <c r="J168" s="5"/>
      <c r="K168" s="5"/>
      <c r="L168" s="5"/>
      <c r="AA168" s="21"/>
      <c r="AB168" s="21"/>
      <c r="AC168" s="9" t="s">
        <v>483</v>
      </c>
      <c r="AD168" s="21" t="s">
        <v>901</v>
      </c>
      <c r="AE168" s="9" t="s">
        <v>486</v>
      </c>
    </row>
    <row r="169" spans="1:31" ht="13" x14ac:dyDescent="0.3">
      <c r="A169" s="1">
        <v>20503</v>
      </c>
      <c r="B169" s="5" t="s">
        <v>360</v>
      </c>
      <c r="C169" s="6" t="s">
        <v>387</v>
      </c>
      <c r="D169" s="6" t="s">
        <v>329</v>
      </c>
      <c r="E169" s="5" t="s">
        <v>235</v>
      </c>
      <c r="F169" s="7" t="str">
        <f>CONCATENATE(VLOOKUP(E169,T_REGIONES[],2),"_",VLOOKUP(B169,T_PROVINCIAS[],2))</f>
        <v>CR_ALA</v>
      </c>
      <c r="G169" s="7" t="str">
        <f t="shared" si="4"/>
        <v>CR_ALA_ATENAS</v>
      </c>
      <c r="H169" s="12" t="str">
        <f t="shared" si="5"/>
        <v>DIST_CR_ALA_205</v>
      </c>
      <c r="I169" s="5">
        <v>1</v>
      </c>
      <c r="J169" s="5"/>
      <c r="K169" s="5"/>
      <c r="L169" s="5"/>
      <c r="AA169" s="21"/>
      <c r="AB169" s="21"/>
      <c r="AC169" s="9"/>
      <c r="AD169" s="21"/>
      <c r="AE169" s="9" t="s">
        <v>484</v>
      </c>
    </row>
    <row r="170" spans="1:31" ht="13" x14ac:dyDescent="0.3">
      <c r="A170" s="1">
        <v>20504</v>
      </c>
      <c r="B170" s="5" t="s">
        <v>360</v>
      </c>
      <c r="C170" s="6" t="s">
        <v>387</v>
      </c>
      <c r="D170" s="6" t="s">
        <v>306</v>
      </c>
      <c r="E170" s="5" t="s">
        <v>235</v>
      </c>
      <c r="F170" s="7" t="str">
        <f>CONCATENATE(VLOOKUP(E170,T_REGIONES[],2),"_",VLOOKUP(B170,T_PROVINCIAS[],2))</f>
        <v>CR_ALA</v>
      </c>
      <c r="G170" s="7" t="str">
        <f t="shared" si="4"/>
        <v>CR_ALA_ATENAS</v>
      </c>
      <c r="H170" s="12" t="str">
        <f t="shared" si="5"/>
        <v>DIST_CR_ALA_205</v>
      </c>
      <c r="I170" s="5"/>
      <c r="J170" s="5"/>
      <c r="K170" s="5"/>
      <c r="L170" s="5"/>
      <c r="AA170" s="21"/>
      <c r="AB170" s="21"/>
      <c r="AC170" s="9"/>
      <c r="AD170" s="21"/>
      <c r="AE170" s="9" t="s">
        <v>485</v>
      </c>
    </row>
    <row r="171" spans="1:31" ht="13" x14ac:dyDescent="0.3">
      <c r="A171" s="1">
        <v>20505</v>
      </c>
      <c r="B171" s="5" t="s">
        <v>360</v>
      </c>
      <c r="C171" s="6" t="s">
        <v>387</v>
      </c>
      <c r="D171" s="6" t="s">
        <v>303</v>
      </c>
      <c r="E171" s="5" t="s">
        <v>235</v>
      </c>
      <c r="F171" s="7" t="str">
        <f>CONCATENATE(VLOOKUP(E171,T_REGIONES[],2),"_",VLOOKUP(B171,T_PROVINCIAS[],2))</f>
        <v>CR_ALA</v>
      </c>
      <c r="G171" s="7" t="str">
        <f t="shared" si="4"/>
        <v>CR_ALA_ATENAS</v>
      </c>
      <c r="H171" s="12" t="str">
        <f t="shared" si="5"/>
        <v>DIST_CR_ALA_205</v>
      </c>
      <c r="I171" s="5">
        <v>1</v>
      </c>
      <c r="J171" s="5"/>
      <c r="K171" s="5"/>
      <c r="L171" s="5"/>
      <c r="AA171" s="21"/>
      <c r="AB171" s="21"/>
      <c r="AC171" s="9"/>
      <c r="AD171" s="21"/>
      <c r="AE171" s="9" t="s">
        <v>248</v>
      </c>
    </row>
    <row r="172" spans="1:31" ht="13" x14ac:dyDescent="0.3">
      <c r="A172" s="1">
        <v>20506</v>
      </c>
      <c r="B172" s="5" t="s">
        <v>360</v>
      </c>
      <c r="C172" s="6" t="s">
        <v>387</v>
      </c>
      <c r="D172" s="6" t="s">
        <v>233</v>
      </c>
      <c r="E172" s="5" t="s">
        <v>235</v>
      </c>
      <c r="F172" s="7" t="str">
        <f>CONCATENATE(VLOOKUP(E172,T_REGIONES[],2),"_",VLOOKUP(B172,T_PROVINCIAS[],2))</f>
        <v>CR_ALA</v>
      </c>
      <c r="G172" s="7" t="str">
        <f t="shared" si="4"/>
        <v>CR_ALA_ATENAS</v>
      </c>
      <c r="H172" s="12" t="str">
        <f t="shared" si="5"/>
        <v>DIST_CR_ALA_205</v>
      </c>
      <c r="I172" s="5"/>
      <c r="J172" s="5"/>
      <c r="K172" s="5"/>
      <c r="L172" s="5"/>
      <c r="AA172" s="21"/>
      <c r="AB172" s="21"/>
      <c r="AC172" s="9"/>
      <c r="AD172" s="21"/>
      <c r="AE172" s="9" t="s">
        <v>475</v>
      </c>
    </row>
    <row r="173" spans="1:31" x14ac:dyDescent="0.25">
      <c r="A173" s="1">
        <v>20507</v>
      </c>
      <c r="B173" s="5" t="s">
        <v>360</v>
      </c>
      <c r="C173" s="6" t="s">
        <v>387</v>
      </c>
      <c r="D173" s="6" t="s">
        <v>389</v>
      </c>
      <c r="E173" s="5" t="s">
        <v>235</v>
      </c>
      <c r="F173" s="7" t="str">
        <f>CONCATENATE(VLOOKUP(E173,T_REGIONES[],2),"_",VLOOKUP(B173,T_PROVINCIAS[],2))</f>
        <v>CR_ALA</v>
      </c>
      <c r="G173" s="7" t="str">
        <f t="shared" si="4"/>
        <v>CR_ALA_ATENAS</v>
      </c>
      <c r="H173" s="12" t="str">
        <f t="shared" si="5"/>
        <v>DIST_CR_ALA_205</v>
      </c>
      <c r="I173" s="5"/>
      <c r="J173" s="5"/>
      <c r="K173" s="5"/>
      <c r="L173" s="5"/>
      <c r="AE173" s="58" t="s">
        <v>1215</v>
      </c>
    </row>
    <row r="174" spans="1:31" ht="13" x14ac:dyDescent="0.3">
      <c r="A174" s="1">
        <v>20508</v>
      </c>
      <c r="B174" s="5" t="s">
        <v>360</v>
      </c>
      <c r="C174" s="6" t="s">
        <v>387</v>
      </c>
      <c r="D174" s="6" t="s">
        <v>390</v>
      </c>
      <c r="E174" s="5" t="s">
        <v>235</v>
      </c>
      <c r="F174" s="7" t="str">
        <f>CONCATENATE(VLOOKUP(E174,T_REGIONES[],2),"_",VLOOKUP(B174,T_PROVINCIAS[],2))</f>
        <v>CR_ALA</v>
      </c>
      <c r="G174" s="7" t="str">
        <f t="shared" si="4"/>
        <v>CR_ALA_ATENAS</v>
      </c>
      <c r="H174" s="12" t="str">
        <f t="shared" si="5"/>
        <v>DIST_CR_ALA_205</v>
      </c>
      <c r="I174" s="5">
        <v>1</v>
      </c>
      <c r="J174" s="5"/>
      <c r="K174" s="5"/>
      <c r="L174" s="5"/>
      <c r="AA174" s="21"/>
      <c r="AB174" s="21"/>
      <c r="AC174" s="9" t="s">
        <v>457</v>
      </c>
      <c r="AD174" s="21" t="s">
        <v>902</v>
      </c>
      <c r="AE174" s="9" t="s">
        <v>459</v>
      </c>
    </row>
    <row r="175" spans="1:31" ht="13" x14ac:dyDescent="0.3">
      <c r="A175" s="1">
        <v>20601</v>
      </c>
      <c r="B175" s="5" t="s">
        <v>360</v>
      </c>
      <c r="C175" s="5" t="s">
        <v>391</v>
      </c>
      <c r="D175" s="5" t="s">
        <v>391</v>
      </c>
      <c r="E175" s="5" t="s">
        <v>235</v>
      </c>
      <c r="F175" s="7" t="str">
        <f>CONCATENATE(VLOOKUP(E175,T_REGIONES[],2),"_",VLOOKUP(B175,T_PROVINCIAS[],2))</f>
        <v>CR_ALA</v>
      </c>
      <c r="G175" s="7" t="str">
        <f t="shared" si="4"/>
        <v>CR_ALA_NARANJO</v>
      </c>
      <c r="H175" s="12" t="str">
        <f t="shared" si="5"/>
        <v>DIST_CR_ALA_206</v>
      </c>
      <c r="I175" s="5"/>
      <c r="J175" s="5"/>
      <c r="K175" s="5"/>
      <c r="L175" s="5"/>
      <c r="AA175" s="21"/>
      <c r="AB175" s="21"/>
      <c r="AC175" s="9"/>
      <c r="AD175" s="21"/>
      <c r="AE175" s="9" t="s">
        <v>460</v>
      </c>
    </row>
    <row r="176" spans="1:31" ht="13" x14ac:dyDescent="0.3">
      <c r="A176" s="1">
        <v>20602</v>
      </c>
      <c r="B176" s="5" t="s">
        <v>360</v>
      </c>
      <c r="C176" s="5" t="s">
        <v>391</v>
      </c>
      <c r="D176" s="5" t="s">
        <v>250</v>
      </c>
      <c r="E176" s="5" t="s">
        <v>235</v>
      </c>
      <c r="F176" s="7" t="str">
        <f>CONCATENATE(VLOOKUP(E176,T_REGIONES[],2),"_",VLOOKUP(B176,T_PROVINCIAS[],2))</f>
        <v>CR_ALA</v>
      </c>
      <c r="G176" s="7" t="str">
        <f t="shared" si="4"/>
        <v>CR_ALA_NARANJO</v>
      </c>
      <c r="H176" s="12" t="str">
        <f t="shared" si="5"/>
        <v>DIST_CR_ALA_206</v>
      </c>
      <c r="I176" s="5"/>
      <c r="J176" s="5"/>
      <c r="K176" s="5"/>
      <c r="L176" s="5"/>
      <c r="AA176" s="21"/>
      <c r="AB176" s="21"/>
      <c r="AC176" s="9"/>
      <c r="AD176" s="21"/>
      <c r="AE176" s="9" t="s">
        <v>458</v>
      </c>
    </row>
    <row r="177" spans="1:31" ht="13" x14ac:dyDescent="0.3">
      <c r="A177" s="1">
        <v>20603</v>
      </c>
      <c r="B177" s="5" t="s">
        <v>360</v>
      </c>
      <c r="C177" s="5" t="s">
        <v>391</v>
      </c>
      <c r="D177" s="5" t="s">
        <v>233</v>
      </c>
      <c r="E177" s="5" t="s">
        <v>235</v>
      </c>
      <c r="F177" s="7" t="str">
        <f>CONCATENATE(VLOOKUP(E177,T_REGIONES[],2),"_",VLOOKUP(B177,T_PROVINCIAS[],2))</f>
        <v>CR_ALA</v>
      </c>
      <c r="G177" s="7" t="str">
        <f t="shared" si="4"/>
        <v>CR_ALA_NARANJO</v>
      </c>
      <c r="H177" s="12" t="str">
        <f t="shared" si="5"/>
        <v>DIST_CR_ALA_206</v>
      </c>
      <c r="I177" s="5"/>
      <c r="J177" s="5"/>
      <c r="K177" s="5"/>
      <c r="L177" s="5"/>
      <c r="AA177" s="21"/>
      <c r="AB177" s="21"/>
      <c r="AC177" s="9"/>
      <c r="AD177" s="21"/>
      <c r="AE177" s="9" t="s">
        <v>457</v>
      </c>
    </row>
    <row r="178" spans="1:31" ht="13" x14ac:dyDescent="0.3">
      <c r="A178" s="1">
        <v>20604</v>
      </c>
      <c r="B178" s="5" t="s">
        <v>360</v>
      </c>
      <c r="C178" s="5" t="s">
        <v>391</v>
      </c>
      <c r="D178" s="5" t="s">
        <v>392</v>
      </c>
      <c r="E178" s="5" t="s">
        <v>235</v>
      </c>
      <c r="F178" s="7" t="str">
        <f>CONCATENATE(VLOOKUP(E178,T_REGIONES[],2),"_",VLOOKUP(B178,T_PROVINCIAS[],2))</f>
        <v>CR_ALA</v>
      </c>
      <c r="G178" s="7" t="str">
        <f t="shared" si="4"/>
        <v>CR_ALA_NARANJO</v>
      </c>
      <c r="H178" s="12" t="str">
        <f t="shared" si="5"/>
        <v>DIST_CR_ALA_206</v>
      </c>
      <c r="I178" s="5"/>
      <c r="J178" s="5"/>
      <c r="K178" s="5"/>
      <c r="L178" s="5"/>
      <c r="AA178" s="21"/>
      <c r="AB178" s="21"/>
      <c r="AC178" s="9"/>
      <c r="AD178" s="21"/>
      <c r="AE178" s="9" t="s">
        <v>262</v>
      </c>
    </row>
    <row r="179" spans="1:31" x14ac:dyDescent="0.25">
      <c r="A179" s="1">
        <v>20605</v>
      </c>
      <c r="B179" s="5" t="s">
        <v>360</v>
      </c>
      <c r="C179" s="5" t="s">
        <v>391</v>
      </c>
      <c r="D179" s="5" t="s">
        <v>324</v>
      </c>
      <c r="E179" s="5" t="s">
        <v>235</v>
      </c>
      <c r="F179" s="7" t="str">
        <f>CONCATENATE(VLOOKUP(E179,T_REGIONES[],2),"_",VLOOKUP(B179,T_PROVINCIAS[],2))</f>
        <v>CR_ALA</v>
      </c>
      <c r="G179" s="7" t="str">
        <f t="shared" si="4"/>
        <v>CR_ALA_NARANJO</v>
      </c>
      <c r="H179" s="12" t="str">
        <f t="shared" si="5"/>
        <v>DIST_CR_ALA_206</v>
      </c>
      <c r="I179" s="5"/>
      <c r="J179" s="5"/>
      <c r="K179" s="5"/>
      <c r="L179" s="5"/>
      <c r="AE179" s="58" t="s">
        <v>1215</v>
      </c>
    </row>
    <row r="180" spans="1:31" ht="13" x14ac:dyDescent="0.3">
      <c r="A180" s="1">
        <v>20606</v>
      </c>
      <c r="B180" s="5" t="s">
        <v>360</v>
      </c>
      <c r="C180" s="5" t="s">
        <v>391</v>
      </c>
      <c r="D180" s="5" t="s">
        <v>317</v>
      </c>
      <c r="E180" s="5" t="s">
        <v>235</v>
      </c>
      <c r="F180" s="7" t="str">
        <f>CONCATENATE(VLOOKUP(E180,T_REGIONES[],2),"_",VLOOKUP(B180,T_PROVINCIAS[],2))</f>
        <v>CR_ALA</v>
      </c>
      <c r="G180" s="7" t="str">
        <f t="shared" si="4"/>
        <v>CR_ALA_NARANJO</v>
      </c>
      <c r="H180" s="12" t="str">
        <f t="shared" si="5"/>
        <v>DIST_CR_ALA_206</v>
      </c>
      <c r="I180" s="5"/>
      <c r="J180" s="5"/>
      <c r="K180" s="5"/>
      <c r="L180" s="5"/>
      <c r="AA180" s="21"/>
      <c r="AB180" s="21"/>
      <c r="AC180" s="9" t="s">
        <v>468</v>
      </c>
      <c r="AD180" s="21" t="s">
        <v>903</v>
      </c>
      <c r="AE180" s="9" t="s">
        <v>478</v>
      </c>
    </row>
    <row r="181" spans="1:31" ht="13" x14ac:dyDescent="0.3">
      <c r="A181" s="1">
        <v>20607</v>
      </c>
      <c r="B181" s="5" t="s">
        <v>360</v>
      </c>
      <c r="C181" s="5" t="s">
        <v>391</v>
      </c>
      <c r="D181" s="5" t="s">
        <v>256</v>
      </c>
      <c r="E181" s="5" t="s">
        <v>235</v>
      </c>
      <c r="F181" s="7" t="str">
        <f>CONCATENATE(VLOOKUP(E181,T_REGIONES[],2),"_",VLOOKUP(B181,T_PROVINCIAS[],2))</f>
        <v>CR_ALA</v>
      </c>
      <c r="G181" s="7" t="str">
        <f t="shared" si="4"/>
        <v>CR_ALA_NARANJO</v>
      </c>
      <c r="H181" s="12" t="str">
        <f t="shared" si="5"/>
        <v>DIST_CR_ALA_206</v>
      </c>
      <c r="I181" s="5"/>
      <c r="J181" s="5"/>
      <c r="K181" s="5"/>
      <c r="L181" s="5"/>
      <c r="AA181" s="21"/>
      <c r="AB181" s="21"/>
      <c r="AC181" s="9"/>
      <c r="AD181" s="21"/>
      <c r="AE181" s="9" t="s">
        <v>477</v>
      </c>
    </row>
    <row r="182" spans="1:31" ht="13" x14ac:dyDescent="0.3">
      <c r="A182" s="1">
        <v>20608</v>
      </c>
      <c r="B182" s="5" t="s">
        <v>360</v>
      </c>
      <c r="C182" s="5" t="s">
        <v>391</v>
      </c>
      <c r="D182" s="5" t="s">
        <v>393</v>
      </c>
      <c r="E182" s="5" t="s">
        <v>235</v>
      </c>
      <c r="F182" s="7" t="str">
        <f>CONCATENATE(VLOOKUP(E182,T_REGIONES[],2),"_",VLOOKUP(B182,T_PROVINCIAS[],2))</f>
        <v>CR_ALA</v>
      </c>
      <c r="G182" s="7" t="str">
        <f t="shared" si="4"/>
        <v>CR_ALA_NARANJO</v>
      </c>
      <c r="H182" s="12" t="str">
        <f t="shared" si="5"/>
        <v>DIST_CR_ALA_206</v>
      </c>
      <c r="I182" s="5"/>
      <c r="J182" s="5"/>
      <c r="K182" s="5"/>
      <c r="L182" s="5"/>
      <c r="AA182" s="21"/>
      <c r="AB182" s="21"/>
      <c r="AC182" s="9"/>
      <c r="AD182" s="21"/>
      <c r="AE182" s="9" t="s">
        <v>469</v>
      </c>
    </row>
    <row r="183" spans="1:31" ht="13" x14ac:dyDescent="0.3">
      <c r="A183" s="1">
        <v>20701</v>
      </c>
      <c r="B183" s="5" t="s">
        <v>360</v>
      </c>
      <c r="C183" s="6" t="s">
        <v>394</v>
      </c>
      <c r="D183" s="6" t="s">
        <v>394</v>
      </c>
      <c r="E183" s="5" t="s">
        <v>235</v>
      </c>
      <c r="F183" s="7" t="str">
        <f>CONCATENATE(VLOOKUP(E183,T_REGIONES[],2),"_",VLOOKUP(B183,T_PROVINCIAS[],2))</f>
        <v>CR_ALA</v>
      </c>
      <c r="G183" s="7" t="str">
        <f t="shared" si="4"/>
        <v>CR_ALA_PALMARES</v>
      </c>
      <c r="H183" s="12" t="str">
        <f t="shared" si="5"/>
        <v>DIST_CR_ALA_207</v>
      </c>
      <c r="I183" s="5"/>
      <c r="J183" s="5"/>
      <c r="K183" s="5"/>
      <c r="L183" s="5"/>
      <c r="AA183" s="21"/>
      <c r="AB183" s="21"/>
      <c r="AC183" s="9"/>
      <c r="AD183" s="21"/>
      <c r="AE183" s="9" t="s">
        <v>472</v>
      </c>
    </row>
    <row r="184" spans="1:31" ht="13" x14ac:dyDescent="0.3">
      <c r="A184" s="1">
        <v>20702</v>
      </c>
      <c r="B184" s="5" t="s">
        <v>360</v>
      </c>
      <c r="C184" s="6" t="s">
        <v>394</v>
      </c>
      <c r="D184" s="6" t="s">
        <v>395</v>
      </c>
      <c r="E184" s="5" t="s">
        <v>235</v>
      </c>
      <c r="F184" s="7" t="str">
        <f>CONCATENATE(VLOOKUP(E184,T_REGIONES[],2),"_",VLOOKUP(B184,T_PROVINCIAS[],2))</f>
        <v>CR_ALA</v>
      </c>
      <c r="G184" s="7" t="str">
        <f t="shared" si="4"/>
        <v>CR_ALA_PALMARES</v>
      </c>
      <c r="H184" s="12" t="str">
        <f t="shared" si="5"/>
        <v>DIST_CR_ALA_207</v>
      </c>
      <c r="I184" s="5"/>
      <c r="J184" s="5"/>
      <c r="K184" s="5"/>
      <c r="L184" s="5"/>
      <c r="AA184" s="21"/>
      <c r="AB184" s="21"/>
      <c r="AC184" s="9"/>
      <c r="AD184" s="21"/>
      <c r="AE184" s="9" t="s">
        <v>470</v>
      </c>
    </row>
    <row r="185" spans="1:31" ht="13" x14ac:dyDescent="0.3">
      <c r="A185" s="1">
        <v>20703</v>
      </c>
      <c r="B185" s="5" t="s">
        <v>360</v>
      </c>
      <c r="C185" s="6" t="s">
        <v>394</v>
      </c>
      <c r="D185" s="6" t="s">
        <v>396</v>
      </c>
      <c r="E185" s="5" t="s">
        <v>235</v>
      </c>
      <c r="F185" s="7" t="str">
        <f>CONCATENATE(VLOOKUP(E185,T_REGIONES[],2),"_",VLOOKUP(B185,T_PROVINCIAS[],2))</f>
        <v>CR_ALA</v>
      </c>
      <c r="G185" s="7" t="str">
        <f t="shared" si="4"/>
        <v>CR_ALA_PALMARES</v>
      </c>
      <c r="H185" s="12" t="str">
        <f t="shared" si="5"/>
        <v>DIST_CR_ALA_207</v>
      </c>
      <c r="I185" s="5"/>
      <c r="J185" s="5"/>
      <c r="K185" s="5"/>
      <c r="L185" s="5"/>
      <c r="AA185" s="21"/>
      <c r="AB185" s="21"/>
      <c r="AC185" s="9"/>
      <c r="AD185" s="21"/>
      <c r="AE185" s="9" t="s">
        <v>359</v>
      </c>
    </row>
    <row r="186" spans="1:31" ht="13" x14ac:dyDescent="0.3">
      <c r="A186" s="1">
        <v>20704</v>
      </c>
      <c r="B186" s="5" t="s">
        <v>360</v>
      </c>
      <c r="C186" s="6" t="s">
        <v>394</v>
      </c>
      <c r="D186" s="6" t="s">
        <v>262</v>
      </c>
      <c r="E186" s="5" t="s">
        <v>235</v>
      </c>
      <c r="F186" s="7" t="str">
        <f>CONCATENATE(VLOOKUP(E186,T_REGIONES[],2),"_",VLOOKUP(B186,T_PROVINCIAS[],2))</f>
        <v>CR_ALA</v>
      </c>
      <c r="G186" s="7" t="str">
        <f t="shared" si="4"/>
        <v>CR_ALA_PALMARES</v>
      </c>
      <c r="H186" s="12" t="str">
        <f t="shared" si="5"/>
        <v>DIST_CR_ALA_207</v>
      </c>
      <c r="I186" s="5"/>
      <c r="J186" s="5"/>
      <c r="K186" s="5"/>
      <c r="L186" s="5"/>
      <c r="AA186" s="21"/>
      <c r="AB186" s="21"/>
      <c r="AC186" s="9"/>
      <c r="AD186" s="21"/>
      <c r="AE186" s="9" t="s">
        <v>475</v>
      </c>
    </row>
    <row r="187" spans="1:31" ht="13" x14ac:dyDescent="0.3">
      <c r="A187" s="1">
        <v>20705</v>
      </c>
      <c r="B187" s="5" t="s">
        <v>360</v>
      </c>
      <c r="C187" s="6" t="s">
        <v>394</v>
      </c>
      <c r="D187" s="6" t="s">
        <v>397</v>
      </c>
      <c r="E187" s="5" t="s">
        <v>235</v>
      </c>
      <c r="F187" s="7" t="str">
        <f>CONCATENATE(VLOOKUP(E187,T_REGIONES[],2),"_",VLOOKUP(B187,T_PROVINCIAS[],2))</f>
        <v>CR_ALA</v>
      </c>
      <c r="G187" s="7" t="str">
        <f t="shared" si="4"/>
        <v>CR_ALA_PALMARES</v>
      </c>
      <c r="H187" s="12" t="str">
        <f t="shared" si="5"/>
        <v>DIST_CR_ALA_207</v>
      </c>
      <c r="I187" s="5"/>
      <c r="J187" s="5"/>
      <c r="K187" s="5"/>
      <c r="L187" s="5"/>
      <c r="AA187" s="21"/>
      <c r="AB187" s="21"/>
      <c r="AC187" s="9"/>
      <c r="AD187" s="21"/>
      <c r="AE187" s="9" t="s">
        <v>471</v>
      </c>
    </row>
    <row r="188" spans="1:31" ht="13" x14ac:dyDescent="0.3">
      <c r="A188" s="1">
        <v>20706</v>
      </c>
      <c r="B188" s="5" t="s">
        <v>360</v>
      </c>
      <c r="C188" s="6" t="s">
        <v>394</v>
      </c>
      <c r="D188" s="6" t="s">
        <v>398</v>
      </c>
      <c r="E188" s="5" t="s">
        <v>235</v>
      </c>
      <c r="F188" s="7" t="str">
        <f>CONCATENATE(VLOOKUP(E188,T_REGIONES[],2),"_",VLOOKUP(B188,T_PROVINCIAS[],2))</f>
        <v>CR_ALA</v>
      </c>
      <c r="G188" s="7" t="str">
        <f t="shared" si="4"/>
        <v>CR_ALA_PALMARES</v>
      </c>
      <c r="H188" s="12" t="str">
        <f t="shared" si="5"/>
        <v>DIST_CR_ALA_207</v>
      </c>
      <c r="I188" s="5"/>
      <c r="J188" s="5"/>
      <c r="K188" s="5"/>
      <c r="L188" s="5"/>
      <c r="AA188" s="21"/>
      <c r="AB188" s="21"/>
      <c r="AC188" s="9"/>
      <c r="AD188" s="21"/>
      <c r="AE188" s="9" t="s">
        <v>474</v>
      </c>
    </row>
    <row r="189" spans="1:31" ht="13" x14ac:dyDescent="0.3">
      <c r="A189" s="1">
        <v>20707</v>
      </c>
      <c r="B189" s="5" t="s">
        <v>360</v>
      </c>
      <c r="C189" s="6" t="s">
        <v>394</v>
      </c>
      <c r="D189" s="6" t="s">
        <v>399</v>
      </c>
      <c r="E189" s="5" t="s">
        <v>235</v>
      </c>
      <c r="F189" s="7" t="str">
        <f>CONCATENATE(VLOOKUP(E189,T_REGIONES[],2),"_",VLOOKUP(B189,T_PROVINCIAS[],2))</f>
        <v>CR_ALA</v>
      </c>
      <c r="G189" s="7" t="str">
        <f t="shared" si="4"/>
        <v>CR_ALA_PALMARES</v>
      </c>
      <c r="H189" s="12" t="str">
        <f t="shared" si="5"/>
        <v>DIST_CR_ALA_207</v>
      </c>
      <c r="I189" s="5"/>
      <c r="J189" s="5"/>
      <c r="K189" s="5"/>
      <c r="L189" s="5"/>
      <c r="AA189" s="21"/>
      <c r="AB189" s="21"/>
      <c r="AC189" s="9"/>
      <c r="AD189" s="21"/>
      <c r="AE189" s="9" t="s">
        <v>476</v>
      </c>
    </row>
    <row r="190" spans="1:31" ht="13" x14ac:dyDescent="0.3">
      <c r="A190" s="1">
        <v>20801</v>
      </c>
      <c r="B190" s="5" t="s">
        <v>360</v>
      </c>
      <c r="C190" s="5" t="s">
        <v>400</v>
      </c>
      <c r="D190" s="5" t="s">
        <v>327</v>
      </c>
      <c r="E190" s="5" t="s">
        <v>235</v>
      </c>
      <c r="F190" s="7" t="str">
        <f>CONCATENATE(VLOOKUP(E190,T_REGIONES[],2),"_",VLOOKUP(B190,T_PROVINCIAS[],2))</f>
        <v>CR_ALA</v>
      </c>
      <c r="G190" s="7" t="str">
        <f t="shared" si="4"/>
        <v>CR_ALA_POAS</v>
      </c>
      <c r="H190" s="12" t="str">
        <f t="shared" si="5"/>
        <v>DIST_CR_ALA_208</v>
      </c>
      <c r="I190" s="5">
        <v>1</v>
      </c>
      <c r="J190" s="5"/>
      <c r="K190" s="5"/>
      <c r="L190" s="5"/>
      <c r="AA190" s="21"/>
      <c r="AB190" s="21"/>
      <c r="AC190" s="9"/>
      <c r="AD190" s="21"/>
      <c r="AE190" s="9" t="s">
        <v>473</v>
      </c>
    </row>
    <row r="191" spans="1:31" ht="13" x14ac:dyDescent="0.3">
      <c r="A191" s="1">
        <v>20802</v>
      </c>
      <c r="B191" s="5" t="s">
        <v>360</v>
      </c>
      <c r="C191" s="5" t="s">
        <v>400</v>
      </c>
      <c r="D191" s="5" t="s">
        <v>317</v>
      </c>
      <c r="E191" s="5" t="s">
        <v>235</v>
      </c>
      <c r="F191" s="7" t="str">
        <f>CONCATENATE(VLOOKUP(E191,T_REGIONES[],2),"_",VLOOKUP(B191,T_PROVINCIAS[],2))</f>
        <v>CR_ALA</v>
      </c>
      <c r="G191" s="7" t="str">
        <f t="shared" si="4"/>
        <v>CR_ALA_POAS</v>
      </c>
      <c r="H191" s="12" t="str">
        <f t="shared" si="5"/>
        <v>DIST_CR_ALA_208</v>
      </c>
      <c r="I191" s="5">
        <v>1</v>
      </c>
      <c r="J191" s="5"/>
      <c r="K191" s="5"/>
      <c r="L191" s="5"/>
      <c r="AA191" s="21"/>
      <c r="AB191" s="21"/>
      <c r="AC191" s="9"/>
      <c r="AD191" s="21"/>
      <c r="AE191" s="9" t="s">
        <v>468</v>
      </c>
    </row>
    <row r="192" spans="1:31" x14ac:dyDescent="0.25">
      <c r="A192" s="1">
        <v>20803</v>
      </c>
      <c r="B192" s="5" t="s">
        <v>360</v>
      </c>
      <c r="C192" s="5" t="s">
        <v>400</v>
      </c>
      <c r="D192" s="5" t="s">
        <v>248</v>
      </c>
      <c r="E192" s="5" t="s">
        <v>235</v>
      </c>
      <c r="F192" s="7" t="str">
        <f>CONCATENATE(VLOOKUP(E192,T_REGIONES[],2),"_",VLOOKUP(B192,T_PROVINCIAS[],2))</f>
        <v>CR_ALA</v>
      </c>
      <c r="G192" s="7" t="str">
        <f t="shared" si="4"/>
        <v>CR_ALA_POAS</v>
      </c>
      <c r="H192" s="12" t="str">
        <f t="shared" si="5"/>
        <v>DIST_CR_ALA_208</v>
      </c>
      <c r="I192" s="5">
        <v>1</v>
      </c>
      <c r="J192" s="5"/>
      <c r="K192" s="5"/>
      <c r="L192" s="5"/>
      <c r="AE192" s="58" t="s">
        <v>1215</v>
      </c>
    </row>
    <row r="193" spans="1:31" ht="13" x14ac:dyDescent="0.3">
      <c r="A193" s="1">
        <v>20804</v>
      </c>
      <c r="B193" s="5" t="s">
        <v>360</v>
      </c>
      <c r="C193" s="5" t="s">
        <v>400</v>
      </c>
      <c r="D193" s="5" t="s">
        <v>401</v>
      </c>
      <c r="E193" s="5" t="s">
        <v>235</v>
      </c>
      <c r="F193" s="7" t="str">
        <f>CONCATENATE(VLOOKUP(E193,T_REGIONES[],2),"_",VLOOKUP(B193,T_PROVINCIAS[],2))</f>
        <v>CR_ALA</v>
      </c>
      <c r="G193" s="7" t="str">
        <f t="shared" si="4"/>
        <v>CR_ALA_POAS</v>
      </c>
      <c r="H193" s="12" t="str">
        <f t="shared" si="5"/>
        <v>DIST_CR_ALA_208</v>
      </c>
      <c r="I193" s="5">
        <v>1</v>
      </c>
      <c r="J193" s="5"/>
      <c r="K193" s="5"/>
      <c r="L193" s="5"/>
      <c r="AA193" s="21"/>
      <c r="AB193" s="21" t="s">
        <v>491</v>
      </c>
      <c r="AC193" s="9" t="s">
        <v>494</v>
      </c>
      <c r="AD193" s="21" t="s">
        <v>904</v>
      </c>
      <c r="AE193" s="9" t="s">
        <v>494</v>
      </c>
    </row>
    <row r="194" spans="1:31" ht="13" x14ac:dyDescent="0.3">
      <c r="A194" s="1">
        <v>20805</v>
      </c>
      <c r="B194" s="5" t="s">
        <v>360</v>
      </c>
      <c r="C194" s="5" t="s">
        <v>400</v>
      </c>
      <c r="D194" s="5" t="s">
        <v>402</v>
      </c>
      <c r="E194" s="5" t="s">
        <v>235</v>
      </c>
      <c r="F194" s="7" t="str">
        <f>CONCATENATE(VLOOKUP(E194,T_REGIONES[],2),"_",VLOOKUP(B194,T_PROVINCIAS[],2))</f>
        <v>CR_ALA</v>
      </c>
      <c r="G194" s="7" t="str">
        <f t="shared" si="4"/>
        <v>CR_ALA_POAS</v>
      </c>
      <c r="H194" s="12" t="str">
        <f t="shared" si="5"/>
        <v>DIST_CR_ALA_208</v>
      </c>
      <c r="I194" s="5">
        <v>1</v>
      </c>
      <c r="J194" s="5"/>
      <c r="K194" s="5"/>
      <c r="L194" s="5"/>
      <c r="AA194" s="21"/>
      <c r="AB194" s="21"/>
      <c r="AC194" s="9"/>
      <c r="AD194" s="21"/>
      <c r="AE194" s="9" t="s">
        <v>496</v>
      </c>
    </row>
    <row r="195" spans="1:31" ht="13" x14ac:dyDescent="0.3">
      <c r="A195" s="1">
        <v>20901</v>
      </c>
      <c r="B195" s="5" t="s">
        <v>360</v>
      </c>
      <c r="C195" s="6" t="s">
        <v>403</v>
      </c>
      <c r="D195" s="6" t="s">
        <v>403</v>
      </c>
      <c r="E195" s="5" t="s">
        <v>383</v>
      </c>
      <c r="F195" s="7" t="str">
        <f>CONCATENATE(VLOOKUP(E195,T_REGIONES[],2),"_",VLOOKUP(B195,T_PROVINCIAS[],2))</f>
        <v>PC_ALA</v>
      </c>
      <c r="G195" s="7" t="str">
        <f t="shared" si="4"/>
        <v>PC_ALA_OROTINA</v>
      </c>
      <c r="H195" s="12" t="str">
        <f t="shared" si="5"/>
        <v>DIST_PC_ALA_209</v>
      </c>
      <c r="I195" s="5"/>
      <c r="J195" s="5"/>
      <c r="K195" s="5"/>
      <c r="L195" s="5"/>
      <c r="AA195" s="21"/>
      <c r="AB195" s="21"/>
      <c r="AC195" s="9"/>
      <c r="AD195" s="21"/>
      <c r="AE195" s="9" t="s">
        <v>331</v>
      </c>
    </row>
    <row r="196" spans="1:31" ht="13" x14ac:dyDescent="0.3">
      <c r="A196" s="1">
        <v>20902</v>
      </c>
      <c r="B196" s="5" t="s">
        <v>360</v>
      </c>
      <c r="C196" s="6" t="s">
        <v>403</v>
      </c>
      <c r="D196" s="6" t="s">
        <v>404</v>
      </c>
      <c r="E196" s="5" t="s">
        <v>383</v>
      </c>
      <c r="F196" s="7" t="str">
        <f>CONCATENATE(VLOOKUP(E196,T_REGIONES[],2),"_",VLOOKUP(B196,T_PROVINCIAS[],2))</f>
        <v>PC_ALA</v>
      </c>
      <c r="G196" s="7" t="str">
        <f t="shared" si="4"/>
        <v>PC_ALA_OROTINA</v>
      </c>
      <c r="H196" s="12" t="str">
        <f t="shared" si="5"/>
        <v>DIST_PC_ALA_209</v>
      </c>
      <c r="I196" s="5"/>
      <c r="J196" s="5"/>
      <c r="K196" s="5"/>
      <c r="L196" s="5"/>
      <c r="AA196" s="21"/>
      <c r="AB196" s="21"/>
      <c r="AC196" s="9"/>
      <c r="AD196" s="21"/>
      <c r="AE196" s="9" t="s">
        <v>327</v>
      </c>
    </row>
    <row r="197" spans="1:31" ht="13" x14ac:dyDescent="0.3">
      <c r="A197" s="1">
        <v>20903</v>
      </c>
      <c r="B197" s="5" t="s">
        <v>360</v>
      </c>
      <c r="C197" s="6" t="s">
        <v>403</v>
      </c>
      <c r="D197" s="6" t="s">
        <v>405</v>
      </c>
      <c r="E197" s="5" t="s">
        <v>383</v>
      </c>
      <c r="F197" s="7" t="str">
        <f>CONCATENATE(VLOOKUP(E197,T_REGIONES[],2),"_",VLOOKUP(B197,T_PROVINCIAS[],2))</f>
        <v>PC_ALA</v>
      </c>
      <c r="G197" s="7" t="str">
        <f t="shared" ref="G197:G260" si="6">CONCATENATE(F197,"_",C197)</f>
        <v>PC_ALA_OROTINA</v>
      </c>
      <c r="H197" s="12" t="str">
        <f t="shared" si="5"/>
        <v>DIST_PC_ALA_209</v>
      </c>
      <c r="I197" s="5"/>
      <c r="J197" s="5"/>
      <c r="K197" s="5"/>
      <c r="L197" s="5"/>
      <c r="AA197" s="21"/>
      <c r="AB197" s="21"/>
      <c r="AC197" s="9"/>
      <c r="AD197" s="21"/>
      <c r="AE197" s="9" t="s">
        <v>378</v>
      </c>
    </row>
    <row r="198" spans="1:31" ht="13" x14ac:dyDescent="0.3">
      <c r="A198" s="1">
        <v>20904</v>
      </c>
      <c r="B198" s="5" t="s">
        <v>360</v>
      </c>
      <c r="C198" s="6" t="s">
        <v>403</v>
      </c>
      <c r="D198" s="6" t="s">
        <v>406</v>
      </c>
      <c r="E198" s="5" t="s">
        <v>383</v>
      </c>
      <c r="F198" s="7" t="str">
        <f>CONCATENATE(VLOOKUP(E198,T_REGIONES[],2),"_",VLOOKUP(B198,T_PROVINCIAS[],2))</f>
        <v>PC_ALA</v>
      </c>
      <c r="G198" s="7" t="str">
        <f t="shared" si="6"/>
        <v>PC_ALA_OROTINA</v>
      </c>
      <c r="H198" s="12" t="str">
        <f t="shared" ref="H198:H261" si="7">CONCATENATE("DIST_",F198,"_",MID(A198,1,3))</f>
        <v>DIST_PC_ALA_209</v>
      </c>
      <c r="I198" s="5"/>
      <c r="J198" s="5"/>
      <c r="K198" s="5"/>
      <c r="L198" s="5"/>
      <c r="AA198" s="21"/>
      <c r="AB198" s="21"/>
      <c r="AC198" s="9"/>
      <c r="AD198" s="21"/>
      <c r="AE198" s="9" t="s">
        <v>495</v>
      </c>
    </row>
    <row r="199" spans="1:31" x14ac:dyDescent="0.25">
      <c r="A199" s="1">
        <v>20905</v>
      </c>
      <c r="B199" s="5" t="s">
        <v>360</v>
      </c>
      <c r="C199" s="6" t="s">
        <v>403</v>
      </c>
      <c r="D199" s="6" t="s">
        <v>407</v>
      </c>
      <c r="E199" s="5" t="s">
        <v>383</v>
      </c>
      <c r="F199" s="7" t="str">
        <f>CONCATENATE(VLOOKUP(E199,T_REGIONES[],2),"_",VLOOKUP(B199,T_PROVINCIAS[],2))</f>
        <v>PC_ALA</v>
      </c>
      <c r="G199" s="7" t="str">
        <f t="shared" si="6"/>
        <v>PC_ALA_OROTINA</v>
      </c>
      <c r="H199" s="12" t="str">
        <f t="shared" si="7"/>
        <v>DIST_PC_ALA_209</v>
      </c>
      <c r="I199" s="5"/>
      <c r="J199" s="5"/>
      <c r="K199" s="5"/>
      <c r="L199" s="5"/>
      <c r="AE199" s="58" t="s">
        <v>1215</v>
      </c>
    </row>
    <row r="200" spans="1:31" ht="13" x14ac:dyDescent="0.3">
      <c r="A200" s="1">
        <v>21001</v>
      </c>
      <c r="B200" s="5" t="s">
        <v>360</v>
      </c>
      <c r="C200" s="5" t="s">
        <v>272</v>
      </c>
      <c r="D200" s="5" t="s">
        <v>408</v>
      </c>
      <c r="E200" s="5" t="s">
        <v>368</v>
      </c>
      <c r="F200" s="7" t="str">
        <f>CONCATENATE(VLOOKUP(E200,T_REGIONES[],2),"_",VLOOKUP(B200,T_PROVINCIAS[],2))</f>
        <v>HN_ALA</v>
      </c>
      <c r="G200" s="7" t="str">
        <f t="shared" si="6"/>
        <v>HN_ALA_SAN CARLOS</v>
      </c>
      <c r="H200" s="12" t="str">
        <f t="shared" si="7"/>
        <v>DIST_HN_ALA_210</v>
      </c>
      <c r="I200" s="5"/>
      <c r="J200" s="5"/>
      <c r="K200" s="5"/>
      <c r="L200" s="5"/>
      <c r="AA200" s="21"/>
      <c r="AB200" s="21"/>
      <c r="AC200" s="9" t="s">
        <v>507</v>
      </c>
      <c r="AD200" s="21" t="s">
        <v>905</v>
      </c>
      <c r="AE200" s="9" t="s">
        <v>509</v>
      </c>
    </row>
    <row r="201" spans="1:31" ht="13" x14ac:dyDescent="0.3">
      <c r="A201" s="1">
        <v>21002</v>
      </c>
      <c r="B201" s="5" t="s">
        <v>360</v>
      </c>
      <c r="C201" s="5" t="s">
        <v>272</v>
      </c>
      <c r="D201" s="5" t="s">
        <v>409</v>
      </c>
      <c r="E201" s="5" t="s">
        <v>368</v>
      </c>
      <c r="F201" s="7" t="str">
        <f>CONCATENATE(VLOOKUP(E201,T_REGIONES[],2),"_",VLOOKUP(B201,T_PROVINCIAS[],2))</f>
        <v>HN_ALA</v>
      </c>
      <c r="G201" s="7" t="str">
        <f t="shared" si="6"/>
        <v>HN_ALA_SAN CARLOS</v>
      </c>
      <c r="H201" s="12" t="str">
        <f t="shared" si="7"/>
        <v>DIST_HN_ALA_210</v>
      </c>
      <c r="I201" s="5"/>
      <c r="J201" s="5"/>
      <c r="K201" s="5"/>
      <c r="L201" s="5"/>
      <c r="AA201" s="21"/>
      <c r="AB201" s="21"/>
      <c r="AC201" s="9"/>
      <c r="AD201" s="21"/>
      <c r="AE201" s="9" t="s">
        <v>508</v>
      </c>
    </row>
    <row r="202" spans="1:31" ht="13" x14ac:dyDescent="0.3">
      <c r="A202" s="1">
        <v>21003</v>
      </c>
      <c r="B202" s="5" t="s">
        <v>360</v>
      </c>
      <c r="C202" s="5" t="s">
        <v>272</v>
      </c>
      <c r="D202" s="5" t="s">
        <v>410</v>
      </c>
      <c r="E202" s="5" t="s">
        <v>368</v>
      </c>
      <c r="F202" s="7" t="str">
        <f>CONCATENATE(VLOOKUP(E202,T_REGIONES[],2),"_",VLOOKUP(B202,T_PROVINCIAS[],2))</f>
        <v>HN_ALA</v>
      </c>
      <c r="G202" s="7" t="str">
        <f t="shared" si="6"/>
        <v>HN_ALA_SAN CARLOS</v>
      </c>
      <c r="H202" s="12" t="str">
        <f t="shared" si="7"/>
        <v>DIST_HN_ALA_210</v>
      </c>
      <c r="I202" s="5"/>
      <c r="J202" s="5"/>
      <c r="K202" s="5"/>
      <c r="L202" s="5"/>
      <c r="AA202" s="21"/>
      <c r="AB202" s="21"/>
      <c r="AC202" s="9"/>
      <c r="AD202" s="21"/>
      <c r="AE202" s="9" t="s">
        <v>247</v>
      </c>
    </row>
    <row r="203" spans="1:31" x14ac:dyDescent="0.25">
      <c r="A203" s="1">
        <v>21004</v>
      </c>
      <c r="B203" s="5" t="s">
        <v>360</v>
      </c>
      <c r="C203" s="5" t="s">
        <v>272</v>
      </c>
      <c r="D203" s="5" t="s">
        <v>411</v>
      </c>
      <c r="E203" s="5" t="s">
        <v>368</v>
      </c>
      <c r="F203" s="7" t="str">
        <f>CONCATENATE(VLOOKUP(E203,T_REGIONES[],2),"_",VLOOKUP(B203,T_PROVINCIAS[],2))</f>
        <v>HN_ALA</v>
      </c>
      <c r="G203" s="7" t="str">
        <f t="shared" si="6"/>
        <v>HN_ALA_SAN CARLOS</v>
      </c>
      <c r="H203" s="12" t="str">
        <f t="shared" si="7"/>
        <v>DIST_HN_ALA_210</v>
      </c>
      <c r="I203" s="5"/>
      <c r="J203" s="5"/>
      <c r="K203" s="5"/>
      <c r="L203" s="5"/>
      <c r="AE203" s="58" t="s">
        <v>1215</v>
      </c>
    </row>
    <row r="204" spans="1:31" ht="13" x14ac:dyDescent="0.3">
      <c r="A204" s="1">
        <v>21005</v>
      </c>
      <c r="B204" s="5" t="s">
        <v>360</v>
      </c>
      <c r="C204" s="5" t="s">
        <v>272</v>
      </c>
      <c r="D204" s="5" t="s">
        <v>412</v>
      </c>
      <c r="E204" s="5" t="s">
        <v>368</v>
      </c>
      <c r="F204" s="7" t="str">
        <f>CONCATENATE(VLOOKUP(E204,T_REGIONES[],2),"_",VLOOKUP(B204,T_PROVINCIAS[],2))</f>
        <v>HN_ALA</v>
      </c>
      <c r="G204" s="7" t="str">
        <f t="shared" si="6"/>
        <v>HN_ALA_SAN CARLOS</v>
      </c>
      <c r="H204" s="12" t="str">
        <f t="shared" si="7"/>
        <v>DIST_HN_ALA_210</v>
      </c>
      <c r="I204" s="5"/>
      <c r="J204" s="5"/>
      <c r="K204" s="5"/>
      <c r="L204" s="5"/>
      <c r="AA204" s="21"/>
      <c r="AB204" s="21"/>
      <c r="AC204" s="9" t="s">
        <v>510</v>
      </c>
      <c r="AD204" s="21" t="s">
        <v>906</v>
      </c>
      <c r="AE204" s="9" t="s">
        <v>512</v>
      </c>
    </row>
    <row r="205" spans="1:31" ht="13" x14ac:dyDescent="0.3">
      <c r="A205" s="1">
        <v>21006</v>
      </c>
      <c r="B205" s="5" t="s">
        <v>360</v>
      </c>
      <c r="C205" s="5" t="s">
        <v>272</v>
      </c>
      <c r="D205" s="5" t="s">
        <v>413</v>
      </c>
      <c r="E205" s="5" t="s">
        <v>368</v>
      </c>
      <c r="F205" s="7" t="str">
        <f>CONCATENATE(VLOOKUP(E205,T_REGIONES[],2),"_",VLOOKUP(B205,T_PROVINCIAS[],2))</f>
        <v>HN_ALA</v>
      </c>
      <c r="G205" s="7" t="str">
        <f t="shared" si="6"/>
        <v>HN_ALA_SAN CARLOS</v>
      </c>
      <c r="H205" s="12" t="str">
        <f t="shared" si="7"/>
        <v>DIST_HN_ALA_210</v>
      </c>
      <c r="I205" s="5"/>
      <c r="J205" s="5"/>
      <c r="K205" s="5">
        <v>1</v>
      </c>
      <c r="L205" s="5"/>
      <c r="AA205" s="21"/>
      <c r="AB205" s="21"/>
      <c r="AC205" s="9"/>
      <c r="AD205" s="21"/>
      <c r="AE205" s="9" t="s">
        <v>513</v>
      </c>
    </row>
    <row r="206" spans="1:31" ht="13" x14ac:dyDescent="0.3">
      <c r="A206" s="1">
        <v>21007</v>
      </c>
      <c r="B206" s="5" t="s">
        <v>360</v>
      </c>
      <c r="C206" s="5" t="s">
        <v>272</v>
      </c>
      <c r="D206" s="5" t="s">
        <v>414</v>
      </c>
      <c r="E206" s="5" t="s">
        <v>368</v>
      </c>
      <c r="F206" s="7" t="str">
        <f>CONCATENATE(VLOOKUP(E206,T_REGIONES[],2),"_",VLOOKUP(B206,T_PROVINCIAS[],2))</f>
        <v>HN_ALA</v>
      </c>
      <c r="G206" s="7" t="str">
        <f t="shared" si="6"/>
        <v>HN_ALA_SAN CARLOS</v>
      </c>
      <c r="H206" s="12" t="str">
        <f t="shared" si="7"/>
        <v>DIST_HN_ALA_210</v>
      </c>
      <c r="I206" s="5"/>
      <c r="J206" s="5"/>
      <c r="K206" s="5"/>
      <c r="L206" s="5"/>
      <c r="AA206" s="21"/>
      <c r="AB206" s="21"/>
      <c r="AC206" s="9"/>
      <c r="AD206" s="21"/>
      <c r="AE206" s="9" t="s">
        <v>511</v>
      </c>
    </row>
    <row r="207" spans="1:31" x14ac:dyDescent="0.25">
      <c r="A207" s="1">
        <v>21008</v>
      </c>
      <c r="B207" s="5" t="s">
        <v>360</v>
      </c>
      <c r="C207" s="5" t="s">
        <v>272</v>
      </c>
      <c r="D207" s="5" t="s">
        <v>415</v>
      </c>
      <c r="E207" s="5" t="s">
        <v>368</v>
      </c>
      <c r="F207" s="7" t="str">
        <f>CONCATENATE(VLOOKUP(E207,T_REGIONES[],2),"_",VLOOKUP(B207,T_PROVINCIAS[],2))</f>
        <v>HN_ALA</v>
      </c>
      <c r="G207" s="7" t="str">
        <f t="shared" si="6"/>
        <v>HN_ALA_SAN CARLOS</v>
      </c>
      <c r="H207" s="12" t="str">
        <f t="shared" si="7"/>
        <v>DIST_HN_ALA_210</v>
      </c>
      <c r="I207" s="5"/>
      <c r="J207" s="5"/>
      <c r="K207" s="5"/>
      <c r="L207" s="5"/>
      <c r="AE207" s="58" t="s">
        <v>1215</v>
      </c>
    </row>
    <row r="208" spans="1:31" ht="13" x14ac:dyDescent="0.3">
      <c r="A208" s="1">
        <v>21009</v>
      </c>
      <c r="B208" s="5" t="s">
        <v>360</v>
      </c>
      <c r="C208" s="5" t="s">
        <v>272</v>
      </c>
      <c r="D208" s="5" t="s">
        <v>416</v>
      </c>
      <c r="E208" s="5" t="s">
        <v>368</v>
      </c>
      <c r="F208" s="7" t="str">
        <f>CONCATENATE(VLOOKUP(E208,T_REGIONES[],2),"_",VLOOKUP(B208,T_PROVINCIAS[],2))</f>
        <v>HN_ALA</v>
      </c>
      <c r="G208" s="7" t="str">
        <f t="shared" si="6"/>
        <v>HN_ALA_SAN CARLOS</v>
      </c>
      <c r="H208" s="12" t="str">
        <f t="shared" si="7"/>
        <v>DIST_HN_ALA_210</v>
      </c>
      <c r="I208" s="5"/>
      <c r="J208" s="5"/>
      <c r="K208" s="5"/>
      <c r="L208" s="5"/>
      <c r="AA208" s="21"/>
      <c r="AB208" s="21"/>
      <c r="AC208" s="9" t="s">
        <v>491</v>
      </c>
      <c r="AD208" s="21" t="s">
        <v>907</v>
      </c>
      <c r="AE208" s="9" t="s">
        <v>491</v>
      </c>
    </row>
    <row r="209" spans="1:31" ht="13" x14ac:dyDescent="0.3">
      <c r="A209" s="1">
        <v>21010</v>
      </c>
      <c r="B209" s="5" t="s">
        <v>360</v>
      </c>
      <c r="C209" s="5" t="s">
        <v>272</v>
      </c>
      <c r="D209" s="5" t="s">
        <v>417</v>
      </c>
      <c r="E209" s="5" t="s">
        <v>368</v>
      </c>
      <c r="F209" s="7" t="str">
        <f>CONCATENATE(VLOOKUP(E209,T_REGIONES[],2),"_",VLOOKUP(B209,T_PROVINCIAS[],2))</f>
        <v>HN_ALA</v>
      </c>
      <c r="G209" s="7" t="str">
        <f t="shared" si="6"/>
        <v>HN_ALA_SAN CARLOS</v>
      </c>
      <c r="H209" s="12" t="str">
        <f t="shared" si="7"/>
        <v>DIST_HN_ALA_210</v>
      </c>
      <c r="I209" s="5"/>
      <c r="J209" s="5"/>
      <c r="K209" s="5"/>
      <c r="L209" s="5"/>
      <c r="AA209" s="21"/>
      <c r="AB209" s="21"/>
      <c r="AC209" s="9"/>
      <c r="AD209" s="21"/>
      <c r="AE209" s="9" t="s">
        <v>329</v>
      </c>
    </row>
    <row r="210" spans="1:31" ht="13" x14ac:dyDescent="0.3">
      <c r="A210" s="1">
        <v>21011</v>
      </c>
      <c r="B210" s="5" t="s">
        <v>360</v>
      </c>
      <c r="C210" s="5" t="s">
        <v>272</v>
      </c>
      <c r="D210" s="5" t="s">
        <v>418</v>
      </c>
      <c r="E210" s="5" t="s">
        <v>368</v>
      </c>
      <c r="F210" s="7" t="str">
        <f>CONCATENATE(VLOOKUP(E210,T_REGIONES[],2),"_",VLOOKUP(B210,T_PROVINCIAS[],2))</f>
        <v>HN_ALA</v>
      </c>
      <c r="G210" s="7" t="str">
        <f t="shared" si="6"/>
        <v>HN_ALA_SAN CARLOS</v>
      </c>
      <c r="H210" s="12" t="str">
        <f t="shared" si="7"/>
        <v>DIST_HN_ALA_210</v>
      </c>
      <c r="I210" s="5"/>
      <c r="J210" s="5"/>
      <c r="K210" s="5">
        <v>1</v>
      </c>
      <c r="L210" s="5"/>
      <c r="AA210" s="21"/>
      <c r="AB210" s="21"/>
      <c r="AC210" s="9"/>
      <c r="AD210" s="21"/>
      <c r="AE210" s="9" t="s">
        <v>290</v>
      </c>
    </row>
    <row r="211" spans="1:31" ht="13" x14ac:dyDescent="0.3">
      <c r="A211" s="1">
        <v>21012</v>
      </c>
      <c r="B211" s="5" t="s">
        <v>360</v>
      </c>
      <c r="C211" s="5" t="s">
        <v>272</v>
      </c>
      <c r="D211" s="5" t="s">
        <v>278</v>
      </c>
      <c r="E211" s="5" t="s">
        <v>368</v>
      </c>
      <c r="F211" s="7" t="str">
        <f>CONCATENATE(VLOOKUP(E211,T_REGIONES[],2),"_",VLOOKUP(B211,T_PROVINCIAS[],2))</f>
        <v>HN_ALA</v>
      </c>
      <c r="G211" s="7" t="str">
        <f t="shared" si="6"/>
        <v>HN_ALA_SAN CARLOS</v>
      </c>
      <c r="H211" s="12" t="str">
        <f t="shared" si="7"/>
        <v>DIST_HN_ALA_210</v>
      </c>
      <c r="I211" s="5"/>
      <c r="J211" s="5"/>
      <c r="K211" s="5"/>
      <c r="L211" s="5"/>
      <c r="AA211" s="21"/>
      <c r="AB211" s="21"/>
      <c r="AC211" s="9"/>
      <c r="AD211" s="21"/>
      <c r="AE211" s="9" t="s">
        <v>492</v>
      </c>
    </row>
    <row r="212" spans="1:31" ht="13" x14ac:dyDescent="0.3">
      <c r="A212" s="1">
        <v>21013</v>
      </c>
      <c r="B212" s="5" t="s">
        <v>360</v>
      </c>
      <c r="C212" s="5" t="s">
        <v>272</v>
      </c>
      <c r="D212" s="5" t="s">
        <v>419</v>
      </c>
      <c r="E212" s="5" t="s">
        <v>368</v>
      </c>
      <c r="F212" s="7" t="str">
        <f>CONCATENATE(VLOOKUP(E212,T_REGIONES[],2),"_",VLOOKUP(B212,T_PROVINCIAS[],2))</f>
        <v>HN_ALA</v>
      </c>
      <c r="G212" s="7" t="str">
        <f t="shared" si="6"/>
        <v>HN_ALA_SAN CARLOS</v>
      </c>
      <c r="H212" s="12" t="str">
        <f t="shared" si="7"/>
        <v>DIST_HN_ALA_210</v>
      </c>
      <c r="I212" s="5"/>
      <c r="J212" s="5"/>
      <c r="K212" s="5">
        <v>1</v>
      </c>
      <c r="L212" s="5"/>
      <c r="AA212" s="21"/>
      <c r="AB212" s="21"/>
      <c r="AC212" s="9"/>
      <c r="AD212" s="21"/>
      <c r="AE212" s="9" t="s">
        <v>493</v>
      </c>
    </row>
    <row r="213" spans="1:31" x14ac:dyDescent="0.25">
      <c r="A213" s="1">
        <v>21101</v>
      </c>
      <c r="B213" s="5" t="s">
        <v>360</v>
      </c>
      <c r="C213" s="6" t="s">
        <v>420</v>
      </c>
      <c r="D213" s="6" t="s">
        <v>420</v>
      </c>
      <c r="E213" s="5" t="s">
        <v>235</v>
      </c>
      <c r="F213" s="7" t="str">
        <f>CONCATENATE(VLOOKUP(E213,T_REGIONES[],2),"_",VLOOKUP(B213,T_PROVINCIAS[],2))</f>
        <v>CR_ALA</v>
      </c>
      <c r="G213" s="7" t="str">
        <f t="shared" si="6"/>
        <v>CR_ALA_ZARCERO</v>
      </c>
      <c r="H213" s="12" t="str">
        <f t="shared" si="7"/>
        <v>DIST_CR_ALA_211</v>
      </c>
      <c r="I213" s="5"/>
      <c r="J213" s="5"/>
      <c r="K213" s="5"/>
      <c r="L213" s="5"/>
      <c r="AE213" s="58" t="s">
        <v>1215</v>
      </c>
    </row>
    <row r="214" spans="1:31" ht="13" x14ac:dyDescent="0.3">
      <c r="A214" s="1">
        <v>21102</v>
      </c>
      <c r="B214" s="5" t="s">
        <v>360</v>
      </c>
      <c r="C214" s="6" t="s">
        <v>420</v>
      </c>
      <c r="D214" s="6" t="s">
        <v>421</v>
      </c>
      <c r="E214" s="5" t="s">
        <v>235</v>
      </c>
      <c r="F214" s="7" t="str">
        <f>CONCATENATE(VLOOKUP(E214,T_REGIONES[],2),"_",VLOOKUP(B214,T_PROVINCIAS[],2))</f>
        <v>CR_ALA</v>
      </c>
      <c r="G214" s="7" t="str">
        <f t="shared" si="6"/>
        <v>CR_ALA_ZARCERO</v>
      </c>
      <c r="H214" s="12" t="str">
        <f t="shared" si="7"/>
        <v>DIST_CR_ALA_211</v>
      </c>
      <c r="I214" s="5"/>
      <c r="J214" s="5"/>
      <c r="K214" s="5"/>
      <c r="L214" s="5"/>
      <c r="AA214" s="21"/>
      <c r="AB214" s="21"/>
      <c r="AC214" s="9" t="s">
        <v>306</v>
      </c>
      <c r="AD214" s="21" t="s">
        <v>908</v>
      </c>
      <c r="AE214" s="9" t="s">
        <v>505</v>
      </c>
    </row>
    <row r="215" spans="1:31" ht="13" x14ac:dyDescent="0.3">
      <c r="A215" s="1">
        <v>21103</v>
      </c>
      <c r="B215" s="5" t="s">
        <v>360</v>
      </c>
      <c r="C215" s="6" t="s">
        <v>420</v>
      </c>
      <c r="D215" s="6" t="s">
        <v>422</v>
      </c>
      <c r="E215" s="5" t="s">
        <v>235</v>
      </c>
      <c r="F215" s="7" t="str">
        <f>CONCATENATE(VLOOKUP(E215,T_REGIONES[],2),"_",VLOOKUP(B215,T_PROVINCIAS[],2))</f>
        <v>CR_ALA</v>
      </c>
      <c r="G215" s="7" t="str">
        <f t="shared" si="6"/>
        <v>CR_ALA_ZARCERO</v>
      </c>
      <c r="H215" s="12" t="str">
        <f t="shared" si="7"/>
        <v>DIST_CR_ALA_211</v>
      </c>
      <c r="I215" s="5"/>
      <c r="J215" s="5"/>
      <c r="K215" s="5"/>
      <c r="L215" s="5"/>
      <c r="AA215" s="21"/>
      <c r="AB215" s="21"/>
      <c r="AC215" s="9"/>
      <c r="AD215" s="21"/>
      <c r="AE215" s="9" t="s">
        <v>290</v>
      </c>
    </row>
    <row r="216" spans="1:31" ht="13" x14ac:dyDescent="0.3">
      <c r="A216" s="1">
        <v>21104</v>
      </c>
      <c r="B216" s="5" t="s">
        <v>360</v>
      </c>
      <c r="C216" s="6" t="s">
        <v>420</v>
      </c>
      <c r="D216" s="6" t="s">
        <v>289</v>
      </c>
      <c r="E216" s="5" t="s">
        <v>235</v>
      </c>
      <c r="F216" s="7" t="str">
        <f>CONCATENATE(VLOOKUP(E216,T_REGIONES[],2),"_",VLOOKUP(B216,T_PROVINCIAS[],2))</f>
        <v>CR_ALA</v>
      </c>
      <c r="G216" s="7" t="str">
        <f t="shared" si="6"/>
        <v>CR_ALA_ZARCERO</v>
      </c>
      <c r="H216" s="12" t="str">
        <f t="shared" si="7"/>
        <v>DIST_CR_ALA_211</v>
      </c>
      <c r="I216" s="5"/>
      <c r="J216" s="5"/>
      <c r="K216" s="5"/>
      <c r="L216" s="5"/>
      <c r="AA216" s="21"/>
      <c r="AB216" s="21"/>
      <c r="AC216" s="9"/>
      <c r="AD216" s="21"/>
      <c r="AE216" s="9" t="s">
        <v>306</v>
      </c>
    </row>
    <row r="217" spans="1:31" ht="13" x14ac:dyDescent="0.3">
      <c r="A217" s="1">
        <v>21105</v>
      </c>
      <c r="B217" s="5" t="s">
        <v>360</v>
      </c>
      <c r="C217" s="6" t="s">
        <v>420</v>
      </c>
      <c r="D217" s="6" t="s">
        <v>423</v>
      </c>
      <c r="E217" s="5" t="s">
        <v>235</v>
      </c>
      <c r="F217" s="7" t="str">
        <f>CONCATENATE(VLOOKUP(E217,T_REGIONES[],2),"_",VLOOKUP(B217,T_PROVINCIAS[],2))</f>
        <v>CR_ALA</v>
      </c>
      <c r="G217" s="7" t="str">
        <f t="shared" si="6"/>
        <v>CR_ALA_ZARCERO</v>
      </c>
      <c r="H217" s="12" t="str">
        <f t="shared" si="7"/>
        <v>DIST_CR_ALA_211</v>
      </c>
      <c r="I217" s="5"/>
      <c r="J217" s="5"/>
      <c r="K217" s="5"/>
      <c r="L217" s="5"/>
      <c r="AA217" s="21"/>
      <c r="AB217" s="21"/>
      <c r="AC217" s="9"/>
      <c r="AD217" s="21"/>
      <c r="AE217" s="9" t="s">
        <v>506</v>
      </c>
    </row>
    <row r="218" spans="1:31" x14ac:dyDescent="0.25">
      <c r="A218" s="1">
        <v>21106</v>
      </c>
      <c r="B218" s="5" t="s">
        <v>360</v>
      </c>
      <c r="C218" s="6" t="s">
        <v>420</v>
      </c>
      <c r="D218" s="6" t="s">
        <v>239</v>
      </c>
      <c r="E218" s="5" t="s">
        <v>235</v>
      </c>
      <c r="F218" s="7" t="str">
        <f>CONCATENATE(VLOOKUP(E218,T_REGIONES[],2),"_",VLOOKUP(B218,T_PROVINCIAS[],2))</f>
        <v>CR_ALA</v>
      </c>
      <c r="G218" s="7" t="str">
        <f t="shared" si="6"/>
        <v>CR_ALA_ZARCERO</v>
      </c>
      <c r="H218" s="12" t="str">
        <f t="shared" si="7"/>
        <v>DIST_CR_ALA_211</v>
      </c>
      <c r="I218" s="5"/>
      <c r="J218" s="5"/>
      <c r="K218" s="5"/>
      <c r="L218" s="5"/>
      <c r="AE218" s="58" t="s">
        <v>1215</v>
      </c>
    </row>
    <row r="219" spans="1:31" ht="13" x14ac:dyDescent="0.3">
      <c r="A219" s="1">
        <v>21107</v>
      </c>
      <c r="B219" s="5" t="s">
        <v>360</v>
      </c>
      <c r="C219" s="6" t="s">
        <v>420</v>
      </c>
      <c r="D219" s="6" t="s">
        <v>424</v>
      </c>
      <c r="E219" s="5" t="s">
        <v>235</v>
      </c>
      <c r="F219" s="7" t="str">
        <f>CONCATENATE(VLOOKUP(E219,T_REGIONES[],2),"_",VLOOKUP(B219,T_PROVINCIAS[],2))</f>
        <v>CR_ALA</v>
      </c>
      <c r="G219" s="7" t="str">
        <f t="shared" si="6"/>
        <v>CR_ALA_ZARCERO</v>
      </c>
      <c r="H219" s="12" t="str">
        <f t="shared" si="7"/>
        <v>DIST_CR_ALA_211</v>
      </c>
      <c r="I219" s="5"/>
      <c r="J219" s="5"/>
      <c r="K219" s="5"/>
      <c r="L219" s="5"/>
      <c r="AA219" s="21"/>
      <c r="AB219" s="21"/>
      <c r="AC219" s="9" t="s">
        <v>331</v>
      </c>
      <c r="AD219" s="21" t="s">
        <v>909</v>
      </c>
      <c r="AE219" s="9" t="s">
        <v>514</v>
      </c>
    </row>
    <row r="220" spans="1:31" ht="13" x14ac:dyDescent="0.3">
      <c r="A220" s="1">
        <v>21201</v>
      </c>
      <c r="B220" s="5" t="s">
        <v>360</v>
      </c>
      <c r="C220" s="5" t="s">
        <v>425</v>
      </c>
      <c r="D220" s="5" t="s">
        <v>426</v>
      </c>
      <c r="E220" s="5" t="s">
        <v>235</v>
      </c>
      <c r="F220" s="7" t="str">
        <f>CONCATENATE(VLOOKUP(E220,T_REGIONES[],2),"_",VLOOKUP(B220,T_PROVINCIAS[],2))</f>
        <v>CR_ALA</v>
      </c>
      <c r="G220" s="7" t="str">
        <f t="shared" si="6"/>
        <v>CR_ALA_SARCHI</v>
      </c>
      <c r="H220" s="12" t="str">
        <f t="shared" si="7"/>
        <v>DIST_CR_ALA_212</v>
      </c>
      <c r="I220" s="5"/>
      <c r="J220" s="5"/>
      <c r="K220" s="5"/>
      <c r="L220" s="5"/>
      <c r="AA220" s="21"/>
      <c r="AB220" s="21"/>
      <c r="AC220" s="9"/>
      <c r="AD220" s="21"/>
      <c r="AE220" s="9" t="s">
        <v>331</v>
      </c>
    </row>
    <row r="221" spans="1:31" x14ac:dyDescent="0.25">
      <c r="A221" s="1">
        <v>21202</v>
      </c>
      <c r="B221" s="5" t="s">
        <v>360</v>
      </c>
      <c r="C221" s="5" t="s">
        <v>425</v>
      </c>
      <c r="D221" s="5" t="s">
        <v>427</v>
      </c>
      <c r="E221" s="5" t="s">
        <v>235</v>
      </c>
      <c r="F221" s="7" t="str">
        <f>CONCATENATE(VLOOKUP(E221,T_REGIONES[],2),"_",VLOOKUP(B221,T_PROVINCIAS[],2))</f>
        <v>CR_ALA</v>
      </c>
      <c r="G221" s="7" t="str">
        <f t="shared" si="6"/>
        <v>CR_ALA_SARCHI</v>
      </c>
      <c r="H221" s="12" t="str">
        <f t="shared" si="7"/>
        <v>DIST_CR_ALA_212</v>
      </c>
      <c r="I221" s="5"/>
      <c r="J221" s="5"/>
      <c r="K221" s="5"/>
      <c r="L221" s="5"/>
      <c r="AE221" s="58" t="s">
        <v>1215</v>
      </c>
    </row>
    <row r="222" spans="1:31" ht="13" x14ac:dyDescent="0.3">
      <c r="A222" s="1">
        <v>21203</v>
      </c>
      <c r="B222" s="5" t="s">
        <v>360</v>
      </c>
      <c r="C222" s="5" t="s">
        <v>425</v>
      </c>
      <c r="D222" s="5" t="s">
        <v>428</v>
      </c>
      <c r="E222" s="5" t="s">
        <v>235</v>
      </c>
      <c r="F222" s="7" t="str">
        <f>CONCATENATE(VLOOKUP(E222,T_REGIONES[],2),"_",VLOOKUP(B222,T_PROVINCIAS[],2))</f>
        <v>CR_ALA</v>
      </c>
      <c r="G222" s="7" t="str">
        <f t="shared" si="6"/>
        <v>CR_ALA_SARCHI</v>
      </c>
      <c r="H222" s="12" t="str">
        <f t="shared" si="7"/>
        <v>DIST_CR_ALA_212</v>
      </c>
      <c r="I222" s="5"/>
      <c r="J222" s="5"/>
      <c r="K222" s="5"/>
      <c r="L222" s="5"/>
      <c r="AA222" s="21"/>
      <c r="AB222" s="21"/>
      <c r="AC222" s="9" t="s">
        <v>248</v>
      </c>
      <c r="AD222" s="21" t="s">
        <v>910</v>
      </c>
      <c r="AE222" s="9" t="s">
        <v>372</v>
      </c>
    </row>
    <row r="223" spans="1:31" ht="13" x14ac:dyDescent="0.3">
      <c r="A223" s="1">
        <v>21204</v>
      </c>
      <c r="B223" s="5" t="s">
        <v>360</v>
      </c>
      <c r="C223" s="5" t="s">
        <v>425</v>
      </c>
      <c r="D223" s="5" t="s">
        <v>327</v>
      </c>
      <c r="E223" s="5" t="s">
        <v>235</v>
      </c>
      <c r="F223" s="7" t="str">
        <f>CONCATENATE(VLOOKUP(E223,T_REGIONES[],2),"_",VLOOKUP(B223,T_PROVINCIAS[],2))</f>
        <v>CR_ALA</v>
      </c>
      <c r="G223" s="7" t="str">
        <f t="shared" si="6"/>
        <v>CR_ALA_SARCHI</v>
      </c>
      <c r="H223" s="12" t="str">
        <f t="shared" si="7"/>
        <v>DIST_CR_ALA_212</v>
      </c>
      <c r="I223" s="5"/>
      <c r="J223" s="5"/>
      <c r="K223" s="5"/>
      <c r="L223" s="5"/>
      <c r="AA223" s="21"/>
      <c r="AB223" s="21"/>
      <c r="AC223" s="9"/>
      <c r="AD223" s="21"/>
      <c r="AE223" s="9" t="s">
        <v>505</v>
      </c>
    </row>
    <row r="224" spans="1:31" ht="13" x14ac:dyDescent="0.3">
      <c r="A224" s="1">
        <v>21205</v>
      </c>
      <c r="B224" s="5" t="s">
        <v>360</v>
      </c>
      <c r="C224" s="5" t="s">
        <v>425</v>
      </c>
      <c r="D224" s="5" t="s">
        <v>429</v>
      </c>
      <c r="E224" s="5" t="s">
        <v>235</v>
      </c>
      <c r="F224" s="7" t="str">
        <f>CONCATENATE(VLOOKUP(E224,T_REGIONES[],2),"_",VLOOKUP(B224,T_PROVINCIAS[],2))</f>
        <v>CR_ALA</v>
      </c>
      <c r="G224" s="7" t="str">
        <f t="shared" si="6"/>
        <v>CR_ALA_SARCHI</v>
      </c>
      <c r="H224" s="12" t="str">
        <f t="shared" si="7"/>
        <v>DIST_CR_ALA_212</v>
      </c>
      <c r="I224" s="5"/>
      <c r="J224" s="5"/>
      <c r="K224" s="5"/>
      <c r="L224" s="5"/>
      <c r="AA224" s="21"/>
      <c r="AB224" s="21"/>
      <c r="AC224" s="9"/>
      <c r="AD224" s="21"/>
      <c r="AE224" s="9" t="s">
        <v>302</v>
      </c>
    </row>
    <row r="225" spans="1:31" ht="13" x14ac:dyDescent="0.3">
      <c r="A225" s="1">
        <v>21301</v>
      </c>
      <c r="B225" s="5" t="s">
        <v>360</v>
      </c>
      <c r="C225" s="6" t="s">
        <v>430</v>
      </c>
      <c r="D225" s="6" t="s">
        <v>430</v>
      </c>
      <c r="E225" s="5" t="s">
        <v>368</v>
      </c>
      <c r="F225" s="7" t="str">
        <f>CONCATENATE(VLOOKUP(E225,T_REGIONES[],2),"_",VLOOKUP(B225,T_PROVINCIAS[],2))</f>
        <v>HN_ALA</v>
      </c>
      <c r="G225" s="7" t="str">
        <f t="shared" si="6"/>
        <v>HN_ALA_UPALA</v>
      </c>
      <c r="H225" s="12" t="str">
        <f t="shared" si="7"/>
        <v>DIST_HN_ALA_213</v>
      </c>
      <c r="I225" s="5"/>
      <c r="J225" s="5"/>
      <c r="K225" s="5"/>
      <c r="L225" s="5"/>
      <c r="AA225" s="21"/>
      <c r="AB225" s="21"/>
      <c r="AC225" s="9"/>
      <c r="AD225" s="21"/>
      <c r="AE225" s="9" t="s">
        <v>248</v>
      </c>
    </row>
    <row r="226" spans="1:31" ht="13" x14ac:dyDescent="0.3">
      <c r="A226" s="1">
        <v>21302</v>
      </c>
      <c r="B226" s="5" t="s">
        <v>360</v>
      </c>
      <c r="C226" s="6" t="s">
        <v>430</v>
      </c>
      <c r="D226" s="6" t="s">
        <v>431</v>
      </c>
      <c r="E226" s="5" t="s">
        <v>368</v>
      </c>
      <c r="F226" s="7" t="str">
        <f>CONCATENATE(VLOOKUP(E226,T_REGIONES[],2),"_",VLOOKUP(B226,T_PROVINCIAS[],2))</f>
        <v>HN_ALA</v>
      </c>
      <c r="G226" s="7" t="str">
        <f t="shared" si="6"/>
        <v>HN_ALA_UPALA</v>
      </c>
      <c r="H226" s="12" t="str">
        <f t="shared" si="7"/>
        <v>DIST_HN_ALA_213</v>
      </c>
      <c r="I226" s="5"/>
      <c r="J226" s="5"/>
      <c r="K226" s="5"/>
      <c r="L226" s="5"/>
      <c r="AA226" s="21"/>
      <c r="AB226" s="21"/>
      <c r="AC226" s="9"/>
      <c r="AD226" s="21"/>
      <c r="AE226" s="9" t="s">
        <v>262</v>
      </c>
    </row>
    <row r="227" spans="1:31" x14ac:dyDescent="0.25">
      <c r="A227" s="1">
        <v>21303</v>
      </c>
      <c r="B227" s="5" t="s">
        <v>360</v>
      </c>
      <c r="C227" s="6" t="s">
        <v>430</v>
      </c>
      <c r="D227" s="6" t="s">
        <v>233</v>
      </c>
      <c r="E227" s="5" t="s">
        <v>368</v>
      </c>
      <c r="F227" s="7" t="str">
        <f>CONCATENATE(VLOOKUP(E227,T_REGIONES[],2),"_",VLOOKUP(B227,T_PROVINCIAS[],2))</f>
        <v>HN_ALA</v>
      </c>
      <c r="G227" s="7" t="str">
        <f t="shared" si="6"/>
        <v>HN_ALA_UPALA</v>
      </c>
      <c r="H227" s="12" t="str">
        <f t="shared" si="7"/>
        <v>DIST_HN_ALA_213</v>
      </c>
      <c r="I227" s="5"/>
      <c r="J227" s="5"/>
      <c r="K227" s="5">
        <v>1</v>
      </c>
      <c r="L227" s="5"/>
      <c r="AE227" s="58" t="s">
        <v>1215</v>
      </c>
    </row>
    <row r="228" spans="1:31" ht="13" x14ac:dyDescent="0.3">
      <c r="A228" s="1">
        <v>21304</v>
      </c>
      <c r="B228" s="5" t="s">
        <v>360</v>
      </c>
      <c r="C228" s="6" t="s">
        <v>430</v>
      </c>
      <c r="D228" s="6" t="s">
        <v>432</v>
      </c>
      <c r="E228" s="5" t="s">
        <v>368</v>
      </c>
      <c r="F228" s="7" t="str">
        <f>CONCATENATE(VLOOKUP(E228,T_REGIONES[],2),"_",VLOOKUP(B228,T_PROVINCIAS[],2))</f>
        <v>HN_ALA</v>
      </c>
      <c r="G228" s="7" t="str">
        <f t="shared" si="6"/>
        <v>HN_ALA_UPALA</v>
      </c>
      <c r="H228" s="12" t="str">
        <f t="shared" si="7"/>
        <v>DIST_HN_ALA_213</v>
      </c>
      <c r="I228" s="5"/>
      <c r="J228" s="5"/>
      <c r="K228" s="5"/>
      <c r="L228" s="5"/>
      <c r="AA228" s="21"/>
      <c r="AB228" s="21"/>
      <c r="AC228" s="9" t="s">
        <v>502</v>
      </c>
      <c r="AD228" s="21" t="s">
        <v>911</v>
      </c>
      <c r="AE228" s="9" t="s">
        <v>503</v>
      </c>
    </row>
    <row r="229" spans="1:31" ht="13" x14ac:dyDescent="0.3">
      <c r="A229" s="1">
        <v>21305</v>
      </c>
      <c r="B229" s="5" t="s">
        <v>360</v>
      </c>
      <c r="C229" s="6" t="s">
        <v>430</v>
      </c>
      <c r="D229" s="6" t="s">
        <v>433</v>
      </c>
      <c r="E229" s="5" t="s">
        <v>368</v>
      </c>
      <c r="F229" s="7" t="str">
        <f>CONCATENATE(VLOOKUP(E229,T_REGIONES[],2),"_",VLOOKUP(B229,T_PROVINCIAS[],2))</f>
        <v>HN_ALA</v>
      </c>
      <c r="G229" s="7" t="str">
        <f t="shared" si="6"/>
        <v>HN_ALA_UPALA</v>
      </c>
      <c r="H229" s="12" t="str">
        <f t="shared" si="7"/>
        <v>DIST_HN_ALA_213</v>
      </c>
      <c r="I229" s="5"/>
      <c r="J229" s="5"/>
      <c r="K229" s="5">
        <v>1</v>
      </c>
      <c r="L229" s="5"/>
      <c r="AA229" s="21"/>
      <c r="AB229" s="21"/>
      <c r="AC229" s="9"/>
      <c r="AD229" s="21"/>
      <c r="AE229" s="9" t="s">
        <v>504</v>
      </c>
    </row>
    <row r="230" spans="1:31" ht="13" x14ac:dyDescent="0.3">
      <c r="A230" s="1">
        <v>21306</v>
      </c>
      <c r="B230" s="5" t="s">
        <v>360</v>
      </c>
      <c r="C230" s="6" t="s">
        <v>430</v>
      </c>
      <c r="D230" s="6" t="s">
        <v>434</v>
      </c>
      <c r="E230" s="5" t="s">
        <v>368</v>
      </c>
      <c r="F230" s="7" t="str">
        <f>CONCATENATE(VLOOKUP(E230,T_REGIONES[],2),"_",VLOOKUP(B230,T_PROVINCIAS[],2))</f>
        <v>HN_ALA</v>
      </c>
      <c r="G230" s="7" t="str">
        <f t="shared" si="6"/>
        <v>HN_ALA_UPALA</v>
      </c>
      <c r="H230" s="12" t="str">
        <f t="shared" si="7"/>
        <v>DIST_HN_ALA_213</v>
      </c>
      <c r="I230" s="5"/>
      <c r="J230" s="5"/>
      <c r="K230" s="5"/>
      <c r="L230" s="5"/>
      <c r="AA230" s="21"/>
      <c r="AB230" s="21"/>
      <c r="AC230" s="9"/>
      <c r="AD230" s="21"/>
      <c r="AE230" s="9" t="s">
        <v>317</v>
      </c>
    </row>
    <row r="231" spans="1:31" ht="13" x14ac:dyDescent="0.3">
      <c r="A231" s="1">
        <v>21307</v>
      </c>
      <c r="B231" s="5" t="s">
        <v>360</v>
      </c>
      <c r="C231" s="6" t="s">
        <v>430</v>
      </c>
      <c r="D231" s="6" t="s">
        <v>435</v>
      </c>
      <c r="E231" s="5" t="s">
        <v>368</v>
      </c>
      <c r="F231" s="7" t="str">
        <f>CONCATENATE(VLOOKUP(E231,T_REGIONES[],2),"_",VLOOKUP(B231,T_PROVINCIAS[],2))</f>
        <v>HN_ALA</v>
      </c>
      <c r="G231" s="7" t="str">
        <f t="shared" si="6"/>
        <v>HN_ALA_UPALA</v>
      </c>
      <c r="H231" s="12" t="str">
        <f t="shared" si="7"/>
        <v>DIST_HN_ALA_213</v>
      </c>
      <c r="I231" s="5"/>
      <c r="J231" s="5"/>
      <c r="K231" s="5">
        <v>1</v>
      </c>
      <c r="L231" s="5"/>
      <c r="AA231" s="21"/>
      <c r="AB231" s="21"/>
      <c r="AC231" s="9"/>
      <c r="AD231" s="21"/>
      <c r="AE231" s="9" t="s">
        <v>327</v>
      </c>
    </row>
    <row r="232" spans="1:31" ht="13" x14ac:dyDescent="0.3">
      <c r="A232" s="1">
        <v>21308</v>
      </c>
      <c r="B232" s="5" t="s">
        <v>360</v>
      </c>
      <c r="C232" s="6" t="s">
        <v>430</v>
      </c>
      <c r="D232" s="6" t="s">
        <v>436</v>
      </c>
      <c r="E232" s="5" t="s">
        <v>368</v>
      </c>
      <c r="F232" s="7" t="str">
        <f>CONCATENATE(VLOOKUP(E232,T_REGIONES[],2),"_",VLOOKUP(B232,T_PROVINCIAS[],2))</f>
        <v>HN_ALA</v>
      </c>
      <c r="G232" s="7" t="str">
        <f t="shared" si="6"/>
        <v>HN_ALA_UPALA</v>
      </c>
      <c r="H232" s="12" t="str">
        <f t="shared" si="7"/>
        <v>DIST_HN_ALA_213</v>
      </c>
      <c r="I232" s="5"/>
      <c r="J232" s="5"/>
      <c r="K232" s="5"/>
      <c r="L232" s="5"/>
      <c r="AA232" s="21"/>
      <c r="AB232" s="21"/>
      <c r="AC232" s="9"/>
      <c r="AD232" s="21"/>
      <c r="AE232" s="9" t="s">
        <v>502</v>
      </c>
    </row>
    <row r="233" spans="1:31" ht="13" x14ac:dyDescent="0.3">
      <c r="A233" s="1">
        <v>21401</v>
      </c>
      <c r="B233" s="5" t="s">
        <v>360</v>
      </c>
      <c r="C233" s="5" t="s">
        <v>437</v>
      </c>
      <c r="D233" s="5" t="s">
        <v>437</v>
      </c>
      <c r="E233" s="5" t="s">
        <v>368</v>
      </c>
      <c r="F233" s="7" t="str">
        <f>CONCATENATE(VLOOKUP(E233,T_REGIONES[],2),"_",VLOOKUP(B233,T_PROVINCIAS[],2))</f>
        <v>HN_ALA</v>
      </c>
      <c r="G233" s="7" t="str">
        <f t="shared" si="6"/>
        <v>HN_ALA_LOS CHILES</v>
      </c>
      <c r="H233" s="12" t="str">
        <f t="shared" si="7"/>
        <v>DIST_HN_ALA_214</v>
      </c>
      <c r="I233" s="5"/>
      <c r="J233" s="5"/>
      <c r="K233" s="5">
        <v>1</v>
      </c>
      <c r="L233" s="5"/>
      <c r="AA233" s="21"/>
      <c r="AB233" s="21"/>
      <c r="AC233" s="9"/>
      <c r="AD233" s="21"/>
      <c r="AE233" s="9" t="s">
        <v>497</v>
      </c>
    </row>
    <row r="234" spans="1:31" x14ac:dyDescent="0.25">
      <c r="A234" s="1">
        <v>21402</v>
      </c>
      <c r="B234" s="5" t="s">
        <v>360</v>
      </c>
      <c r="C234" s="5" t="s">
        <v>437</v>
      </c>
      <c r="D234" s="5" t="s">
        <v>438</v>
      </c>
      <c r="E234" s="5" t="s">
        <v>368</v>
      </c>
      <c r="F234" s="7" t="str">
        <f>CONCATENATE(VLOOKUP(E234,T_REGIONES[],2),"_",VLOOKUP(B234,T_PROVINCIAS[],2))</f>
        <v>HN_ALA</v>
      </c>
      <c r="G234" s="7" t="str">
        <f t="shared" si="6"/>
        <v>HN_ALA_LOS CHILES</v>
      </c>
      <c r="H234" s="12" t="str">
        <f t="shared" si="7"/>
        <v>DIST_HN_ALA_214</v>
      </c>
      <c r="I234" s="5"/>
      <c r="J234" s="5"/>
      <c r="K234" s="5">
        <v>1</v>
      </c>
      <c r="L234" s="5"/>
      <c r="AE234" s="58" t="s">
        <v>1215</v>
      </c>
    </row>
    <row r="235" spans="1:31" ht="13" x14ac:dyDescent="0.3">
      <c r="A235" s="1">
        <v>21403</v>
      </c>
      <c r="B235" s="5" t="s">
        <v>360</v>
      </c>
      <c r="C235" s="5" t="s">
        <v>437</v>
      </c>
      <c r="D235" s="5" t="s">
        <v>439</v>
      </c>
      <c r="E235" s="5" t="s">
        <v>368</v>
      </c>
      <c r="F235" s="7" t="str">
        <f>CONCATENATE(VLOOKUP(E235,T_REGIONES[],2),"_",VLOOKUP(B235,T_PROVINCIAS[],2))</f>
        <v>HN_ALA</v>
      </c>
      <c r="G235" s="7" t="str">
        <f t="shared" si="6"/>
        <v>HN_ALA_LOS CHILES</v>
      </c>
      <c r="H235" s="12" t="str">
        <f t="shared" si="7"/>
        <v>DIST_HN_ALA_214</v>
      </c>
      <c r="I235" s="5"/>
      <c r="J235" s="5"/>
      <c r="K235" s="5"/>
      <c r="L235" s="5"/>
      <c r="AA235" s="21"/>
      <c r="AB235" s="21"/>
      <c r="AC235" s="9" t="s">
        <v>497</v>
      </c>
      <c r="AD235" s="21" t="s">
        <v>912</v>
      </c>
      <c r="AE235" s="9" t="s">
        <v>501</v>
      </c>
    </row>
    <row r="236" spans="1:31" ht="13" x14ac:dyDescent="0.3">
      <c r="A236" s="1">
        <v>21404</v>
      </c>
      <c r="B236" s="5" t="s">
        <v>360</v>
      </c>
      <c r="C236" s="5" t="s">
        <v>437</v>
      </c>
      <c r="D236" s="5" t="s">
        <v>440</v>
      </c>
      <c r="E236" s="5" t="s">
        <v>368</v>
      </c>
      <c r="F236" s="7" t="str">
        <f>CONCATENATE(VLOOKUP(E236,T_REGIONES[],2),"_",VLOOKUP(B236,T_PROVINCIAS[],2))</f>
        <v>HN_ALA</v>
      </c>
      <c r="G236" s="7" t="str">
        <f t="shared" si="6"/>
        <v>HN_ALA_LOS CHILES</v>
      </c>
      <c r="H236" s="12" t="str">
        <f t="shared" si="7"/>
        <v>DIST_HN_ALA_214</v>
      </c>
      <c r="I236" s="5"/>
      <c r="J236" s="5"/>
      <c r="K236" s="5"/>
      <c r="L236" s="5"/>
      <c r="AA236" s="21"/>
      <c r="AB236" s="21"/>
      <c r="AC236" s="9"/>
      <c r="AD236" s="21"/>
      <c r="AE236" s="9" t="s">
        <v>498</v>
      </c>
    </row>
    <row r="237" spans="1:31" ht="13" x14ac:dyDescent="0.3">
      <c r="A237" s="1">
        <v>21501</v>
      </c>
      <c r="B237" s="5" t="s">
        <v>360</v>
      </c>
      <c r="C237" s="6" t="s">
        <v>441</v>
      </c>
      <c r="D237" s="6" t="s">
        <v>248</v>
      </c>
      <c r="E237" s="5" t="s">
        <v>368</v>
      </c>
      <c r="F237" s="7" t="str">
        <f>CONCATENATE(VLOOKUP(E237,T_REGIONES[],2),"_",VLOOKUP(B237,T_PROVINCIAS[],2))</f>
        <v>HN_ALA</v>
      </c>
      <c r="G237" s="7" t="str">
        <f t="shared" si="6"/>
        <v>HN_ALA_GUATUSO</v>
      </c>
      <c r="H237" s="12" t="str">
        <f t="shared" si="7"/>
        <v>DIST_HN_ALA_215</v>
      </c>
      <c r="I237" s="5"/>
      <c r="J237" s="5"/>
      <c r="K237" s="5"/>
      <c r="L237" s="5"/>
      <c r="AA237" s="21"/>
      <c r="AB237" s="21"/>
      <c r="AC237" s="9"/>
      <c r="AD237" s="21"/>
      <c r="AE237" s="9" t="s">
        <v>250</v>
      </c>
    </row>
    <row r="238" spans="1:31" ht="13" x14ac:dyDescent="0.3">
      <c r="A238" s="1">
        <v>21502</v>
      </c>
      <c r="B238" s="5" t="s">
        <v>360</v>
      </c>
      <c r="C238" s="6" t="s">
        <v>441</v>
      </c>
      <c r="D238" s="6" t="s">
        <v>410</v>
      </c>
      <c r="E238" s="5" t="s">
        <v>368</v>
      </c>
      <c r="F238" s="7" t="str">
        <f>CONCATENATE(VLOOKUP(E238,T_REGIONES[],2),"_",VLOOKUP(B238,T_PROVINCIAS[],2))</f>
        <v>HN_ALA</v>
      </c>
      <c r="G238" s="7" t="str">
        <f t="shared" si="6"/>
        <v>HN_ALA_GUATUSO</v>
      </c>
      <c r="H238" s="12" t="str">
        <f t="shared" si="7"/>
        <v>DIST_HN_ALA_215</v>
      </c>
      <c r="I238" s="5"/>
      <c r="J238" s="5"/>
      <c r="K238" s="5"/>
      <c r="L238" s="5"/>
      <c r="AA238" s="21"/>
      <c r="AB238" s="21"/>
      <c r="AC238" s="9"/>
      <c r="AD238" s="21"/>
      <c r="AE238" s="9" t="s">
        <v>323</v>
      </c>
    </row>
    <row r="239" spans="1:31" ht="13" x14ac:dyDescent="0.3">
      <c r="A239" s="1">
        <v>21503</v>
      </c>
      <c r="B239" s="5" t="s">
        <v>360</v>
      </c>
      <c r="C239" s="6" t="s">
        <v>441</v>
      </c>
      <c r="D239" s="6" t="s">
        <v>442</v>
      </c>
      <c r="E239" s="5" t="s">
        <v>368</v>
      </c>
      <c r="F239" s="7" t="str">
        <f>CONCATENATE(VLOOKUP(E239,T_REGIONES[],2),"_",VLOOKUP(B239,T_PROVINCIAS[],2))</f>
        <v>HN_ALA</v>
      </c>
      <c r="G239" s="7" t="str">
        <f t="shared" si="6"/>
        <v>HN_ALA_GUATUSO</v>
      </c>
      <c r="H239" s="12" t="str">
        <f t="shared" si="7"/>
        <v>DIST_HN_ALA_215</v>
      </c>
      <c r="I239" s="5"/>
      <c r="J239" s="5"/>
      <c r="K239" s="5"/>
      <c r="L239" s="5"/>
      <c r="AA239" s="21"/>
      <c r="AB239" s="21"/>
      <c r="AC239" s="9"/>
      <c r="AD239" s="21"/>
      <c r="AE239" s="9" t="s">
        <v>475</v>
      </c>
    </row>
    <row r="240" spans="1:31" ht="13" x14ac:dyDescent="0.3">
      <c r="A240" s="1">
        <v>21504</v>
      </c>
      <c r="B240" s="5" t="s">
        <v>360</v>
      </c>
      <c r="C240" s="6" t="s">
        <v>441</v>
      </c>
      <c r="D240" s="6" t="s">
        <v>443</v>
      </c>
      <c r="E240" s="5" t="s">
        <v>368</v>
      </c>
      <c r="F240" s="7" t="str">
        <f>CONCATENATE(VLOOKUP(E240,T_REGIONES[],2),"_",VLOOKUP(B240,T_PROVINCIAS[],2))</f>
        <v>HN_ALA</v>
      </c>
      <c r="G240" s="7" t="str">
        <f t="shared" si="6"/>
        <v>HN_ALA_GUATUSO</v>
      </c>
      <c r="H240" s="12" t="str">
        <f t="shared" si="7"/>
        <v>DIST_HN_ALA_215</v>
      </c>
      <c r="I240" s="5"/>
      <c r="J240" s="5"/>
      <c r="K240" s="5"/>
      <c r="L240" s="5"/>
      <c r="AA240" s="21"/>
      <c r="AB240" s="21"/>
      <c r="AC240" s="9"/>
      <c r="AD240" s="21"/>
      <c r="AE240" s="9" t="s">
        <v>497</v>
      </c>
    </row>
    <row r="241" spans="1:31" ht="13" x14ac:dyDescent="0.3">
      <c r="A241" s="1">
        <v>21601</v>
      </c>
      <c r="B241" s="5" t="s">
        <v>360</v>
      </c>
      <c r="C241" s="5" t="s">
        <v>444</v>
      </c>
      <c r="D241" s="5" t="s">
        <v>444</v>
      </c>
      <c r="E241" s="5" t="s">
        <v>368</v>
      </c>
      <c r="F241" s="7" t="str">
        <f>CONCATENATE(VLOOKUP(E241,T_REGIONES[],2),"_",VLOOKUP(B241,T_PROVINCIAS[],2))</f>
        <v>HN_ALA</v>
      </c>
      <c r="G241" s="7" t="str">
        <f t="shared" si="6"/>
        <v>HN_ALA_RIO CUARTO</v>
      </c>
      <c r="H241" s="12" t="str">
        <f t="shared" si="7"/>
        <v>DIST_HN_ALA_216</v>
      </c>
      <c r="I241" s="5"/>
      <c r="J241" s="5"/>
      <c r="K241" s="5"/>
      <c r="L241" s="5"/>
      <c r="AA241" s="21"/>
      <c r="AB241" s="21"/>
      <c r="AC241" s="9"/>
      <c r="AD241" s="21"/>
      <c r="AE241" s="9" t="s">
        <v>499</v>
      </c>
    </row>
    <row r="242" spans="1:31" ht="13" x14ac:dyDescent="0.3">
      <c r="A242" s="1">
        <v>21602</v>
      </c>
      <c r="B242" s="5" t="s">
        <v>360</v>
      </c>
      <c r="C242" s="5" t="s">
        <v>444</v>
      </c>
      <c r="D242" s="5" t="s">
        <v>445</v>
      </c>
      <c r="E242" s="5" t="s">
        <v>368</v>
      </c>
      <c r="F242" s="7" t="str">
        <f>CONCATENATE(VLOOKUP(E242,T_REGIONES[],2),"_",VLOOKUP(B242,T_PROVINCIAS[],2))</f>
        <v>HN_ALA</v>
      </c>
      <c r="G242" s="7" t="str">
        <f t="shared" si="6"/>
        <v>HN_ALA_RIO CUARTO</v>
      </c>
      <c r="H242" s="12" t="str">
        <f t="shared" si="7"/>
        <v>DIST_HN_ALA_216</v>
      </c>
      <c r="I242" s="5"/>
      <c r="J242" s="5"/>
      <c r="K242" s="5"/>
      <c r="L242" s="5"/>
      <c r="AA242" s="21"/>
      <c r="AB242" s="21"/>
      <c r="AC242" s="9"/>
      <c r="AD242" s="21"/>
      <c r="AE242" s="9" t="s">
        <v>500</v>
      </c>
    </row>
    <row r="243" spans="1:31" x14ac:dyDescent="0.25">
      <c r="A243" s="1">
        <v>21603</v>
      </c>
      <c r="B243" s="5" t="s">
        <v>360</v>
      </c>
      <c r="C243" s="5" t="s">
        <v>444</v>
      </c>
      <c r="D243" s="5" t="s">
        <v>446</v>
      </c>
      <c r="E243" s="5" t="s">
        <v>368</v>
      </c>
      <c r="F243" s="7" t="str">
        <f>CONCATENATE(VLOOKUP(E243,T_REGIONES[],2),"_",VLOOKUP(B243,T_PROVINCIAS[],2))</f>
        <v>HN_ALA</v>
      </c>
      <c r="G243" s="7" t="str">
        <f t="shared" si="6"/>
        <v>HN_ALA_RIO CUARTO</v>
      </c>
      <c r="H243" s="12" t="str">
        <f t="shared" si="7"/>
        <v>DIST_HN_ALA_216</v>
      </c>
      <c r="I243" s="5"/>
      <c r="J243" s="5"/>
      <c r="K243" s="5"/>
      <c r="L243" s="5"/>
      <c r="AE243" s="58" t="s">
        <v>1215</v>
      </c>
    </row>
    <row r="244" spans="1:31" ht="13" x14ac:dyDescent="0.3">
      <c r="A244" s="1">
        <v>30101</v>
      </c>
      <c r="B244" s="5" t="s">
        <v>447</v>
      </c>
      <c r="C244" s="6" t="s">
        <v>447</v>
      </c>
      <c r="D244" s="6" t="s">
        <v>448</v>
      </c>
      <c r="E244" s="5" t="s">
        <v>235</v>
      </c>
      <c r="F244" s="7" t="str">
        <f>CONCATENATE(VLOOKUP(E244,T_REGIONES[],2),"_",VLOOKUP(B244,T_PROVINCIAS[],2))</f>
        <v>CR_CAR</v>
      </c>
      <c r="G244" s="7" t="str">
        <f t="shared" si="6"/>
        <v>CR_CAR_CARTAGO</v>
      </c>
      <c r="H244" s="12" t="str">
        <f t="shared" si="7"/>
        <v>DIST_CR_CAR_301</v>
      </c>
      <c r="I244" s="5">
        <v>1</v>
      </c>
      <c r="J244" s="5"/>
      <c r="K244" s="5"/>
      <c r="L244" s="5"/>
      <c r="AA244" s="21"/>
      <c r="AB244" s="21" t="s">
        <v>233</v>
      </c>
      <c r="AC244" s="9" t="s">
        <v>310</v>
      </c>
      <c r="AD244" s="21" t="s">
        <v>913</v>
      </c>
      <c r="AE244" s="9" t="s">
        <v>314</v>
      </c>
    </row>
    <row r="245" spans="1:31" ht="13" x14ac:dyDescent="0.3">
      <c r="A245" s="1">
        <v>30102</v>
      </c>
      <c r="B245" s="5" t="s">
        <v>447</v>
      </c>
      <c r="C245" s="6" t="s">
        <v>447</v>
      </c>
      <c r="D245" s="6" t="s">
        <v>449</v>
      </c>
      <c r="E245" s="5" t="s">
        <v>235</v>
      </c>
      <c r="F245" s="7" t="str">
        <f>CONCATENATE(VLOOKUP(E245,T_REGIONES[],2),"_",VLOOKUP(B245,T_PROVINCIAS[],2))</f>
        <v>CR_CAR</v>
      </c>
      <c r="G245" s="7" t="str">
        <f t="shared" si="6"/>
        <v>CR_CAR_CARTAGO</v>
      </c>
      <c r="H245" s="12" t="str">
        <f t="shared" si="7"/>
        <v>DIST_CR_CAR_301</v>
      </c>
      <c r="I245" s="5">
        <v>1</v>
      </c>
      <c r="J245" s="5"/>
      <c r="K245" s="5"/>
      <c r="L245" s="5"/>
      <c r="AA245" s="21"/>
      <c r="AB245" s="21"/>
      <c r="AC245" s="9"/>
      <c r="AD245" s="21"/>
      <c r="AE245" s="9" t="s">
        <v>312</v>
      </c>
    </row>
    <row r="246" spans="1:31" ht="13" x14ac:dyDescent="0.3">
      <c r="A246" s="1">
        <v>30103</v>
      </c>
      <c r="B246" s="5" t="s">
        <v>447</v>
      </c>
      <c r="C246" s="6" t="s">
        <v>447</v>
      </c>
      <c r="D246" s="6" t="s">
        <v>234</v>
      </c>
      <c r="E246" s="5" t="s">
        <v>235</v>
      </c>
      <c r="F246" s="7" t="str">
        <f>CONCATENATE(VLOOKUP(E246,T_REGIONES[],2),"_",VLOOKUP(B246,T_PROVINCIAS[],2))</f>
        <v>CR_CAR</v>
      </c>
      <c r="G246" s="7" t="str">
        <f t="shared" si="6"/>
        <v>CR_CAR_CARTAGO</v>
      </c>
      <c r="H246" s="12" t="str">
        <f t="shared" si="7"/>
        <v>DIST_CR_CAR_301</v>
      </c>
      <c r="I246" s="5">
        <v>1</v>
      </c>
      <c r="J246" s="5"/>
      <c r="K246" s="5"/>
      <c r="L246" s="5"/>
      <c r="AA246" s="21"/>
      <c r="AB246" s="21"/>
      <c r="AC246" s="9"/>
      <c r="AD246" s="21"/>
      <c r="AE246" s="9" t="s">
        <v>313</v>
      </c>
    </row>
    <row r="247" spans="1:31" ht="13" x14ac:dyDescent="0.3">
      <c r="A247" s="1">
        <v>30104</v>
      </c>
      <c r="B247" s="5" t="s">
        <v>447</v>
      </c>
      <c r="C247" s="6" t="s">
        <v>447</v>
      </c>
      <c r="D247" s="6" t="s">
        <v>450</v>
      </c>
      <c r="E247" s="5" t="s">
        <v>235</v>
      </c>
      <c r="F247" s="7" t="str">
        <f>CONCATENATE(VLOOKUP(E247,T_REGIONES[],2),"_",VLOOKUP(B247,T_PROVINCIAS[],2))</f>
        <v>CR_CAR</v>
      </c>
      <c r="G247" s="7" t="str">
        <f t="shared" si="6"/>
        <v>CR_CAR_CARTAGO</v>
      </c>
      <c r="H247" s="12" t="str">
        <f t="shared" si="7"/>
        <v>DIST_CR_CAR_301</v>
      </c>
      <c r="I247" s="5">
        <v>1</v>
      </c>
      <c r="J247" s="5"/>
      <c r="K247" s="5"/>
      <c r="L247" s="5"/>
      <c r="AA247" s="21"/>
      <c r="AB247" s="21"/>
      <c r="AC247" s="9"/>
      <c r="AD247" s="21"/>
      <c r="AE247" s="9" t="s">
        <v>315</v>
      </c>
    </row>
    <row r="248" spans="1:31" ht="13" x14ac:dyDescent="0.3">
      <c r="A248" s="1">
        <v>30105</v>
      </c>
      <c r="B248" s="5" t="s">
        <v>447</v>
      </c>
      <c r="C248" s="6" t="s">
        <v>447</v>
      </c>
      <c r="D248" s="6" t="s">
        <v>451</v>
      </c>
      <c r="E248" s="5" t="s">
        <v>235</v>
      </c>
      <c r="F248" s="7" t="str">
        <f>CONCATENATE(VLOOKUP(E248,T_REGIONES[],2),"_",VLOOKUP(B248,T_PROVINCIAS[],2))</f>
        <v>CR_CAR</v>
      </c>
      <c r="G248" s="7" t="str">
        <f t="shared" si="6"/>
        <v>CR_CAR_CARTAGO</v>
      </c>
      <c r="H248" s="12" t="str">
        <f t="shared" si="7"/>
        <v>DIST_CR_CAR_301</v>
      </c>
      <c r="I248" s="5">
        <v>1</v>
      </c>
      <c r="J248" s="5"/>
      <c r="K248" s="5"/>
      <c r="L248" s="5"/>
      <c r="AA248" s="21"/>
      <c r="AB248" s="21"/>
      <c r="AC248" s="9"/>
      <c r="AD248" s="21"/>
      <c r="AE248" s="9" t="s">
        <v>311</v>
      </c>
    </row>
    <row r="249" spans="1:31" x14ac:dyDescent="0.25">
      <c r="A249" s="1">
        <v>30106</v>
      </c>
      <c r="B249" s="5" t="s">
        <v>447</v>
      </c>
      <c r="C249" s="6" t="s">
        <v>447</v>
      </c>
      <c r="D249" s="6" t="s">
        <v>289</v>
      </c>
      <c r="E249" s="5" t="s">
        <v>235</v>
      </c>
      <c r="F249" s="7" t="str">
        <f>CONCATENATE(VLOOKUP(E249,T_REGIONES[],2),"_",VLOOKUP(B249,T_PROVINCIAS[],2))</f>
        <v>CR_CAR</v>
      </c>
      <c r="G249" s="7" t="str">
        <f t="shared" si="6"/>
        <v>CR_CAR_CARTAGO</v>
      </c>
      <c r="H249" s="12" t="str">
        <f t="shared" si="7"/>
        <v>DIST_CR_CAR_301</v>
      </c>
      <c r="I249" s="5">
        <v>1</v>
      </c>
      <c r="J249" s="5"/>
      <c r="K249" s="5"/>
      <c r="L249" s="5"/>
      <c r="AE249" s="58" t="s">
        <v>1215</v>
      </c>
    </row>
    <row r="250" spans="1:31" ht="13" x14ac:dyDescent="0.3">
      <c r="A250" s="1">
        <v>30107</v>
      </c>
      <c r="B250" s="5" t="s">
        <v>447</v>
      </c>
      <c r="C250" s="6" t="s">
        <v>447</v>
      </c>
      <c r="D250" s="6" t="s">
        <v>452</v>
      </c>
      <c r="E250" s="5" t="s">
        <v>235</v>
      </c>
      <c r="F250" s="7" t="str">
        <f>CONCATENATE(VLOOKUP(E250,T_REGIONES[],2),"_",VLOOKUP(B250,T_PROVINCIAS[],2))</f>
        <v>CR_CAR</v>
      </c>
      <c r="G250" s="7" t="str">
        <f t="shared" si="6"/>
        <v>CR_CAR_CARTAGO</v>
      </c>
      <c r="H250" s="12" t="str">
        <f t="shared" si="7"/>
        <v>DIST_CR_CAR_301</v>
      </c>
      <c r="I250" s="5"/>
      <c r="J250" s="5"/>
      <c r="K250" s="5"/>
      <c r="L250" s="5"/>
      <c r="AA250" s="21"/>
      <c r="AB250" s="21"/>
      <c r="AC250" s="9" t="s">
        <v>301</v>
      </c>
      <c r="AD250" s="21" t="s">
        <v>914</v>
      </c>
      <c r="AE250" s="9" t="s">
        <v>301</v>
      </c>
    </row>
    <row r="251" spans="1:31" ht="13" x14ac:dyDescent="0.3">
      <c r="A251" s="1">
        <v>30108</v>
      </c>
      <c r="B251" s="5" t="s">
        <v>447</v>
      </c>
      <c r="C251" s="6" t="s">
        <v>447</v>
      </c>
      <c r="D251" s="6" t="s">
        <v>453</v>
      </c>
      <c r="E251" s="5" t="s">
        <v>235</v>
      </c>
      <c r="F251" s="7" t="str">
        <f>CONCATENATE(VLOOKUP(E251,T_REGIONES[],2),"_",VLOOKUP(B251,T_PROVINCIAS[],2))</f>
        <v>CR_CAR</v>
      </c>
      <c r="G251" s="7" t="str">
        <f t="shared" si="6"/>
        <v>CR_CAR_CARTAGO</v>
      </c>
      <c r="H251" s="12" t="str">
        <f t="shared" si="7"/>
        <v>DIST_CR_CAR_301</v>
      </c>
      <c r="I251" s="5">
        <v>1</v>
      </c>
      <c r="J251" s="5"/>
      <c r="K251" s="5"/>
      <c r="L251" s="5"/>
      <c r="AA251" s="21"/>
      <c r="AB251" s="21"/>
      <c r="AC251" s="9"/>
      <c r="AD251" s="21"/>
      <c r="AE251" s="9" t="s">
        <v>303</v>
      </c>
    </row>
    <row r="252" spans="1:31" ht="13" x14ac:dyDescent="0.3">
      <c r="A252" s="1">
        <v>30109</v>
      </c>
      <c r="B252" s="5" t="s">
        <v>447</v>
      </c>
      <c r="C252" s="6" t="s">
        <v>447</v>
      </c>
      <c r="D252" s="6" t="s">
        <v>454</v>
      </c>
      <c r="E252" s="5" t="s">
        <v>235</v>
      </c>
      <c r="F252" s="7" t="str">
        <f>CONCATENATE(VLOOKUP(E252,T_REGIONES[],2),"_",VLOOKUP(B252,T_PROVINCIAS[],2))</f>
        <v>CR_CAR</v>
      </c>
      <c r="G252" s="7" t="str">
        <f t="shared" si="6"/>
        <v>CR_CAR_CARTAGO</v>
      </c>
      <c r="H252" s="12" t="str">
        <f t="shared" si="7"/>
        <v>DIST_CR_CAR_301</v>
      </c>
      <c r="I252" s="5">
        <v>1</v>
      </c>
      <c r="J252" s="5"/>
      <c r="K252" s="5"/>
      <c r="L252" s="5"/>
      <c r="AA252" s="21"/>
      <c r="AB252" s="21"/>
      <c r="AC252" s="9"/>
      <c r="AD252" s="21"/>
      <c r="AE252" s="9" t="s">
        <v>247</v>
      </c>
    </row>
    <row r="253" spans="1:31" ht="13" x14ac:dyDescent="0.3">
      <c r="A253" s="1">
        <v>30110</v>
      </c>
      <c r="B253" s="5" t="s">
        <v>447</v>
      </c>
      <c r="C253" s="6" t="s">
        <v>447</v>
      </c>
      <c r="D253" s="6" t="s">
        <v>455</v>
      </c>
      <c r="E253" s="5" t="s">
        <v>235</v>
      </c>
      <c r="F253" s="7" t="str">
        <f>CONCATENATE(VLOOKUP(E253,T_REGIONES[],2),"_",VLOOKUP(B253,T_PROVINCIAS[],2))</f>
        <v>CR_CAR</v>
      </c>
      <c r="G253" s="7" t="str">
        <f t="shared" si="6"/>
        <v>CR_CAR_CARTAGO</v>
      </c>
      <c r="H253" s="12" t="str">
        <f t="shared" si="7"/>
        <v>DIST_CR_CAR_301</v>
      </c>
      <c r="I253" s="5">
        <v>1</v>
      </c>
      <c r="J253" s="5"/>
      <c r="K253" s="5"/>
      <c r="L253" s="5"/>
      <c r="AA253" s="21"/>
      <c r="AB253" s="21"/>
      <c r="AC253" s="9"/>
      <c r="AD253" s="21"/>
      <c r="AE253" s="9" t="s">
        <v>304</v>
      </c>
    </row>
    <row r="254" spans="1:31" ht="13" x14ac:dyDescent="0.3">
      <c r="A254" s="1">
        <v>30111</v>
      </c>
      <c r="B254" s="5" t="s">
        <v>447</v>
      </c>
      <c r="C254" s="6" t="s">
        <v>447</v>
      </c>
      <c r="D254" s="6" t="s">
        <v>456</v>
      </c>
      <c r="E254" s="5" t="s">
        <v>235</v>
      </c>
      <c r="F254" s="7" t="str">
        <f>CONCATENATE(VLOOKUP(E254,T_REGIONES[],2),"_",VLOOKUP(B254,T_PROVINCIAS[],2))</f>
        <v>CR_CAR</v>
      </c>
      <c r="G254" s="7" t="str">
        <f t="shared" si="6"/>
        <v>CR_CAR_CARTAGO</v>
      </c>
      <c r="H254" s="12" t="str">
        <f t="shared" si="7"/>
        <v>DIST_CR_CAR_301</v>
      </c>
      <c r="I254" s="5">
        <v>1</v>
      </c>
      <c r="J254" s="5"/>
      <c r="K254" s="5"/>
      <c r="L254" s="5"/>
      <c r="AA254" s="21"/>
      <c r="AB254" s="21"/>
      <c r="AC254" s="9"/>
      <c r="AD254" s="21"/>
      <c r="AE254" s="9" t="s">
        <v>302</v>
      </c>
    </row>
    <row r="255" spans="1:31" x14ac:dyDescent="0.25">
      <c r="A255" s="1">
        <v>30201</v>
      </c>
      <c r="B255" s="5" t="s">
        <v>447</v>
      </c>
      <c r="C255" s="5" t="s">
        <v>457</v>
      </c>
      <c r="D255" s="5" t="s">
        <v>457</v>
      </c>
      <c r="E255" s="5" t="s">
        <v>235</v>
      </c>
      <c r="F255" s="7" t="str">
        <f>CONCATENATE(VLOOKUP(E255,T_REGIONES[],2),"_",VLOOKUP(B255,T_PROVINCIAS[],2))</f>
        <v>CR_CAR</v>
      </c>
      <c r="G255" s="7" t="str">
        <f t="shared" si="6"/>
        <v>CR_CAR_PARAISO</v>
      </c>
      <c r="H255" s="12" t="str">
        <f t="shared" si="7"/>
        <v>DIST_CR_CAR_302</v>
      </c>
      <c r="I255" s="5">
        <v>1</v>
      </c>
      <c r="J255" s="5"/>
      <c r="K255" s="5"/>
      <c r="L255" s="5"/>
      <c r="AE255" s="58" t="s">
        <v>1215</v>
      </c>
    </row>
    <row r="256" spans="1:31" ht="13" x14ac:dyDescent="0.3">
      <c r="A256" s="1">
        <v>30202</v>
      </c>
      <c r="B256" s="5" t="s">
        <v>447</v>
      </c>
      <c r="C256" s="5" t="s">
        <v>457</v>
      </c>
      <c r="D256" s="5" t="s">
        <v>262</v>
      </c>
      <c r="E256" s="5" t="s">
        <v>235</v>
      </c>
      <c r="F256" s="7" t="str">
        <f>CONCATENATE(VLOOKUP(E256,T_REGIONES[],2),"_",VLOOKUP(B256,T_PROVINCIAS[],2))</f>
        <v>CR_CAR</v>
      </c>
      <c r="G256" s="7" t="str">
        <f t="shared" si="6"/>
        <v>CR_CAR_PARAISO</v>
      </c>
      <c r="H256" s="12" t="str">
        <f t="shared" si="7"/>
        <v>DIST_CR_CAR_302</v>
      </c>
      <c r="I256" s="5">
        <v>1</v>
      </c>
      <c r="J256" s="5"/>
      <c r="K256" s="5"/>
      <c r="L256" s="5"/>
      <c r="AA256" s="21"/>
      <c r="AB256" s="21"/>
      <c r="AC256" s="9" t="s">
        <v>273</v>
      </c>
      <c r="AD256" s="21" t="s">
        <v>915</v>
      </c>
      <c r="AE256" s="9" t="s">
        <v>273</v>
      </c>
    </row>
    <row r="257" spans="1:31" ht="13" x14ac:dyDescent="0.3">
      <c r="A257" s="1">
        <v>30203</v>
      </c>
      <c r="B257" s="5" t="s">
        <v>447</v>
      </c>
      <c r="C257" s="5" t="s">
        <v>457</v>
      </c>
      <c r="D257" s="5" t="s">
        <v>458</v>
      </c>
      <c r="E257" s="5" t="s">
        <v>235</v>
      </c>
      <c r="F257" s="7" t="str">
        <f>CONCATENATE(VLOOKUP(E257,T_REGIONES[],2),"_",VLOOKUP(B257,T_PROVINCIAS[],2))</f>
        <v>CR_CAR</v>
      </c>
      <c r="G257" s="7" t="str">
        <f t="shared" si="6"/>
        <v>CR_CAR_PARAISO</v>
      </c>
      <c r="H257" s="12" t="str">
        <f t="shared" si="7"/>
        <v>DIST_CR_CAR_302</v>
      </c>
      <c r="I257" s="5">
        <v>1</v>
      </c>
      <c r="J257" s="5"/>
      <c r="K257" s="5"/>
      <c r="L257" s="5"/>
      <c r="AA257" s="21"/>
      <c r="AB257" s="21"/>
      <c r="AC257" s="9"/>
      <c r="AD257" s="21"/>
      <c r="AE257" s="9" t="s">
        <v>277</v>
      </c>
    </row>
    <row r="258" spans="1:31" ht="13" x14ac:dyDescent="0.3">
      <c r="A258" s="1">
        <v>30204</v>
      </c>
      <c r="B258" s="5" t="s">
        <v>447</v>
      </c>
      <c r="C258" s="5" t="s">
        <v>457</v>
      </c>
      <c r="D258" s="5" t="s">
        <v>459</v>
      </c>
      <c r="E258" s="5" t="s">
        <v>235</v>
      </c>
      <c r="F258" s="7" t="str">
        <f>CONCATENATE(VLOOKUP(E258,T_REGIONES[],2),"_",VLOOKUP(B258,T_PROVINCIAS[],2))</f>
        <v>CR_CAR</v>
      </c>
      <c r="G258" s="7" t="str">
        <f t="shared" si="6"/>
        <v>CR_CAR_PARAISO</v>
      </c>
      <c r="H258" s="12" t="str">
        <f t="shared" si="7"/>
        <v>DIST_CR_CAR_302</v>
      </c>
      <c r="I258" s="5">
        <v>1</v>
      </c>
      <c r="J258" s="5"/>
      <c r="K258" s="5"/>
      <c r="L258" s="5"/>
      <c r="AA258" s="21"/>
      <c r="AB258" s="21"/>
      <c r="AC258" s="9"/>
      <c r="AD258" s="21"/>
      <c r="AE258" s="9" t="s">
        <v>278</v>
      </c>
    </row>
    <row r="259" spans="1:31" ht="13" x14ac:dyDescent="0.3">
      <c r="A259" s="1">
        <v>30205</v>
      </c>
      <c r="B259" s="5" t="s">
        <v>447</v>
      </c>
      <c r="C259" s="5" t="s">
        <v>457</v>
      </c>
      <c r="D259" s="5" t="s">
        <v>460</v>
      </c>
      <c r="E259" s="5" t="s">
        <v>235</v>
      </c>
      <c r="F259" s="7" t="str">
        <f>CONCATENATE(VLOOKUP(E259,T_REGIONES[],2),"_",VLOOKUP(B259,T_PROVINCIAS[],2))</f>
        <v>CR_CAR</v>
      </c>
      <c r="G259" s="7" t="str">
        <f t="shared" si="6"/>
        <v>CR_CAR_PARAISO</v>
      </c>
      <c r="H259" s="12" t="str">
        <f t="shared" si="7"/>
        <v>DIST_CR_CAR_302</v>
      </c>
      <c r="I259" s="5">
        <v>1</v>
      </c>
      <c r="J259" s="5"/>
      <c r="K259" s="5"/>
      <c r="L259" s="5"/>
      <c r="AA259" s="21"/>
      <c r="AB259" s="21"/>
      <c r="AC259" s="9"/>
      <c r="AD259" s="21"/>
      <c r="AE259" s="9" t="s">
        <v>279</v>
      </c>
    </row>
    <row r="260" spans="1:31" ht="13" x14ac:dyDescent="0.3">
      <c r="A260" s="1">
        <v>30301</v>
      </c>
      <c r="B260" s="5" t="s">
        <v>447</v>
      </c>
      <c r="C260" s="6" t="s">
        <v>461</v>
      </c>
      <c r="D260" s="6" t="s">
        <v>462</v>
      </c>
      <c r="E260" s="5" t="s">
        <v>235</v>
      </c>
      <c r="F260" s="7" t="str">
        <f>CONCATENATE(VLOOKUP(E260,T_REGIONES[],2),"_",VLOOKUP(B260,T_PROVINCIAS[],2))</f>
        <v>CR_CAR</v>
      </c>
      <c r="G260" s="7" t="str">
        <f t="shared" si="6"/>
        <v>CR_CAR_LA UNION</v>
      </c>
      <c r="H260" s="12" t="str">
        <f t="shared" si="7"/>
        <v>DIST_CR_CAR_303</v>
      </c>
      <c r="I260" s="5">
        <v>1</v>
      </c>
      <c r="J260" s="5"/>
      <c r="K260" s="5"/>
      <c r="L260" s="5"/>
      <c r="AA260" s="21"/>
      <c r="AB260" s="21"/>
      <c r="AC260" s="9"/>
      <c r="AD260" s="21"/>
      <c r="AE260" s="9" t="s">
        <v>276</v>
      </c>
    </row>
    <row r="261" spans="1:31" ht="13" x14ac:dyDescent="0.3">
      <c r="A261" s="1">
        <v>30302</v>
      </c>
      <c r="B261" s="5" t="s">
        <v>447</v>
      </c>
      <c r="C261" s="6" t="s">
        <v>461</v>
      </c>
      <c r="D261" s="6" t="s">
        <v>463</v>
      </c>
      <c r="E261" s="5" t="s">
        <v>235</v>
      </c>
      <c r="F261" s="7" t="str">
        <f>CONCATENATE(VLOOKUP(E261,T_REGIONES[],2),"_",VLOOKUP(B261,T_PROVINCIAS[],2))</f>
        <v>CR_CAR</v>
      </c>
      <c r="G261" s="7" t="str">
        <f t="shared" ref="G261:G324" si="8">CONCATENATE(F261,"_",C261)</f>
        <v>CR_CAR_LA UNION</v>
      </c>
      <c r="H261" s="12" t="str">
        <f t="shared" si="7"/>
        <v>DIST_CR_CAR_303</v>
      </c>
      <c r="I261" s="5">
        <v>1</v>
      </c>
      <c r="J261" s="5"/>
      <c r="K261" s="5"/>
      <c r="L261" s="5"/>
      <c r="AA261" s="21"/>
      <c r="AB261" s="21"/>
      <c r="AC261" s="9"/>
      <c r="AD261" s="21"/>
      <c r="AE261" s="9" t="s">
        <v>274</v>
      </c>
    </row>
    <row r="262" spans="1:31" ht="13" x14ac:dyDescent="0.3">
      <c r="A262" s="1">
        <v>30303</v>
      </c>
      <c r="B262" s="5" t="s">
        <v>447</v>
      </c>
      <c r="C262" s="6" t="s">
        <v>461</v>
      </c>
      <c r="D262" s="6" t="s">
        <v>317</v>
      </c>
      <c r="E262" s="5" t="s">
        <v>235</v>
      </c>
      <c r="F262" s="7" t="str">
        <f>CONCATENATE(VLOOKUP(E262,T_REGIONES[],2),"_",VLOOKUP(B262,T_PROVINCIAS[],2))</f>
        <v>CR_CAR</v>
      </c>
      <c r="G262" s="7" t="str">
        <f t="shared" si="8"/>
        <v>CR_CAR_LA UNION</v>
      </c>
      <c r="H262" s="12" t="str">
        <f t="shared" ref="H262:H325" si="9">CONCATENATE("DIST_",F262,"_",MID(A262,1,3))</f>
        <v>DIST_CR_CAR_303</v>
      </c>
      <c r="I262" s="5">
        <v>1</v>
      </c>
      <c r="J262" s="5"/>
      <c r="K262" s="5"/>
      <c r="L262" s="5"/>
      <c r="AA262" s="21"/>
      <c r="AB262" s="21"/>
      <c r="AC262" s="9"/>
      <c r="AD262" s="21"/>
      <c r="AE262" s="9" t="s">
        <v>275</v>
      </c>
    </row>
    <row r="263" spans="1:31" x14ac:dyDescent="0.25">
      <c r="A263" s="1">
        <v>30304</v>
      </c>
      <c r="B263" s="5" t="s">
        <v>447</v>
      </c>
      <c r="C263" s="6" t="s">
        <v>461</v>
      </c>
      <c r="D263" s="6" t="s">
        <v>248</v>
      </c>
      <c r="E263" s="5" t="s">
        <v>235</v>
      </c>
      <c r="F263" s="7" t="str">
        <f>CONCATENATE(VLOOKUP(E263,T_REGIONES[],2),"_",VLOOKUP(B263,T_PROVINCIAS[],2))</f>
        <v>CR_CAR</v>
      </c>
      <c r="G263" s="7" t="str">
        <f t="shared" si="8"/>
        <v>CR_CAR_LA UNION</v>
      </c>
      <c r="H263" s="12" t="str">
        <f t="shared" si="9"/>
        <v>DIST_CR_CAR_303</v>
      </c>
      <c r="I263" s="5">
        <v>1</v>
      </c>
      <c r="J263" s="5"/>
      <c r="K263" s="5"/>
      <c r="L263" s="5"/>
      <c r="AE263" s="58" t="s">
        <v>1215</v>
      </c>
    </row>
    <row r="264" spans="1:31" ht="13" x14ac:dyDescent="0.3">
      <c r="A264" s="1">
        <v>30305</v>
      </c>
      <c r="B264" s="5" t="s">
        <v>447</v>
      </c>
      <c r="C264" s="6" t="s">
        <v>461</v>
      </c>
      <c r="D264" s="6" t="s">
        <v>303</v>
      </c>
      <c r="E264" s="5" t="s">
        <v>235</v>
      </c>
      <c r="F264" s="7" t="str">
        <f>CONCATENATE(VLOOKUP(E264,T_REGIONES[],2),"_",VLOOKUP(B264,T_PROVINCIAS[],2))</f>
        <v>CR_CAR</v>
      </c>
      <c r="G264" s="7" t="str">
        <f t="shared" si="8"/>
        <v>CR_CAR_LA UNION</v>
      </c>
      <c r="H264" s="12" t="str">
        <f t="shared" si="9"/>
        <v>DIST_CR_CAR_303</v>
      </c>
      <c r="I264" s="5">
        <v>1</v>
      </c>
      <c r="J264" s="5"/>
      <c r="K264" s="5"/>
      <c r="L264" s="5"/>
      <c r="AA264" s="21"/>
      <c r="AB264" s="21"/>
      <c r="AC264" s="9" t="s">
        <v>339</v>
      </c>
      <c r="AD264" s="21" t="s">
        <v>916</v>
      </c>
      <c r="AE264" s="9" t="s">
        <v>339</v>
      </c>
    </row>
    <row r="265" spans="1:31" ht="13" x14ac:dyDescent="0.3">
      <c r="A265" s="1">
        <v>30306</v>
      </c>
      <c r="B265" s="5" t="s">
        <v>447</v>
      </c>
      <c r="C265" s="6" t="s">
        <v>461</v>
      </c>
      <c r="D265" s="6" t="s">
        <v>454</v>
      </c>
      <c r="E265" s="5" t="s">
        <v>235</v>
      </c>
      <c r="F265" s="7" t="str">
        <f>CONCATENATE(VLOOKUP(E265,T_REGIONES[],2),"_",VLOOKUP(B265,T_PROVINCIAS[],2))</f>
        <v>CR_CAR</v>
      </c>
      <c r="G265" s="7" t="str">
        <f t="shared" si="8"/>
        <v>CR_CAR_LA UNION</v>
      </c>
      <c r="H265" s="12" t="str">
        <f t="shared" si="9"/>
        <v>DIST_CR_CAR_303</v>
      </c>
      <c r="I265" s="5">
        <v>1</v>
      </c>
      <c r="J265" s="5"/>
      <c r="K265" s="5"/>
      <c r="L265" s="5"/>
      <c r="AA265" s="21"/>
      <c r="AB265" s="21"/>
      <c r="AC265" s="9"/>
      <c r="AD265" s="21"/>
      <c r="AE265" s="9" t="s">
        <v>340</v>
      </c>
    </row>
    <row r="266" spans="1:31" ht="13" x14ac:dyDescent="0.3">
      <c r="A266" s="1">
        <v>30307</v>
      </c>
      <c r="B266" s="5" t="s">
        <v>447</v>
      </c>
      <c r="C266" s="6" t="s">
        <v>461</v>
      </c>
      <c r="D266" s="6" t="s">
        <v>369</v>
      </c>
      <c r="E266" s="5" t="s">
        <v>235</v>
      </c>
      <c r="F266" s="7" t="str">
        <f>CONCATENATE(VLOOKUP(E266,T_REGIONES[],2),"_",VLOOKUP(B266,T_PROVINCIAS[],2))</f>
        <v>CR_CAR</v>
      </c>
      <c r="G266" s="7" t="str">
        <f t="shared" si="8"/>
        <v>CR_CAR_LA UNION</v>
      </c>
      <c r="H266" s="12" t="str">
        <f t="shared" si="9"/>
        <v>DIST_CR_CAR_303</v>
      </c>
      <c r="I266" s="5">
        <v>1</v>
      </c>
      <c r="J266" s="5"/>
      <c r="K266" s="5"/>
      <c r="L266" s="5"/>
      <c r="AA266" s="21"/>
      <c r="AB266" s="21"/>
      <c r="AC266" s="9"/>
      <c r="AD266" s="21"/>
      <c r="AE266" s="9" t="s">
        <v>341</v>
      </c>
    </row>
    <row r="267" spans="1:31" ht="13" x14ac:dyDescent="0.3">
      <c r="A267" s="1">
        <v>30308</v>
      </c>
      <c r="B267" s="5" t="s">
        <v>447</v>
      </c>
      <c r="C267" s="6" t="s">
        <v>461</v>
      </c>
      <c r="D267" s="6" t="s">
        <v>464</v>
      </c>
      <c r="E267" s="5" t="s">
        <v>235</v>
      </c>
      <c r="F267" s="7" t="str">
        <f>CONCATENATE(VLOOKUP(E267,T_REGIONES[],2),"_",VLOOKUP(B267,T_PROVINCIAS[],2))</f>
        <v>CR_CAR</v>
      </c>
      <c r="G267" s="7" t="str">
        <f t="shared" si="8"/>
        <v>CR_CAR_LA UNION</v>
      </c>
      <c r="H267" s="12" t="str">
        <f t="shared" si="9"/>
        <v>DIST_CR_CAR_303</v>
      </c>
      <c r="I267" s="5">
        <v>1</v>
      </c>
      <c r="J267" s="5"/>
      <c r="K267" s="5"/>
      <c r="L267" s="5"/>
      <c r="AA267" s="21"/>
      <c r="AB267" s="21"/>
      <c r="AC267" s="9"/>
      <c r="AD267" s="21"/>
      <c r="AE267" s="9" t="s">
        <v>342</v>
      </c>
    </row>
    <row r="268" spans="1:31" x14ac:dyDescent="0.25">
      <c r="A268" s="1">
        <v>30401</v>
      </c>
      <c r="B268" s="5" t="s">
        <v>447</v>
      </c>
      <c r="C268" s="5" t="s">
        <v>465</v>
      </c>
      <c r="D268" s="5" t="s">
        <v>466</v>
      </c>
      <c r="E268" s="5" t="s">
        <v>235</v>
      </c>
      <c r="F268" s="7" t="str">
        <f>CONCATENATE(VLOOKUP(E268,T_REGIONES[],2),"_",VLOOKUP(B268,T_PROVINCIAS[],2))</f>
        <v>CR_CAR</v>
      </c>
      <c r="G268" s="7" t="str">
        <f t="shared" si="8"/>
        <v>CR_CAR_JIMENEZ</v>
      </c>
      <c r="H268" s="12" t="str">
        <f t="shared" si="9"/>
        <v>DIST_CR_CAR_304</v>
      </c>
      <c r="I268" s="5"/>
      <c r="J268" s="5"/>
      <c r="K268" s="5"/>
      <c r="L268" s="5"/>
      <c r="AE268" s="58" t="s">
        <v>1215</v>
      </c>
    </row>
    <row r="269" spans="1:31" ht="13" x14ac:dyDescent="0.3">
      <c r="A269" s="1">
        <v>30402</v>
      </c>
      <c r="B269" s="5" t="s">
        <v>447</v>
      </c>
      <c r="C269" s="5" t="s">
        <v>465</v>
      </c>
      <c r="D269" s="5" t="s">
        <v>467</v>
      </c>
      <c r="E269" s="5" t="s">
        <v>235</v>
      </c>
      <c r="F269" s="7" t="str">
        <f>CONCATENATE(VLOOKUP(E269,T_REGIONES[],2),"_",VLOOKUP(B269,T_PROVINCIAS[],2))</f>
        <v>CR_CAR</v>
      </c>
      <c r="G269" s="7" t="str">
        <f t="shared" si="8"/>
        <v>CR_CAR_JIMENEZ</v>
      </c>
      <c r="H269" s="12" t="str">
        <f t="shared" si="9"/>
        <v>DIST_CR_CAR_304</v>
      </c>
      <c r="I269" s="5"/>
      <c r="J269" s="5"/>
      <c r="K269" s="5"/>
      <c r="L269" s="5"/>
      <c r="AA269" s="21"/>
      <c r="AB269" s="21"/>
      <c r="AC269" s="9" t="s">
        <v>249</v>
      </c>
      <c r="AD269" s="21" t="s">
        <v>917</v>
      </c>
      <c r="AE269" s="9" t="s">
        <v>257</v>
      </c>
    </row>
    <row r="270" spans="1:31" ht="13" x14ac:dyDescent="0.3">
      <c r="A270" s="1">
        <v>30403</v>
      </c>
      <c r="B270" s="5" t="s">
        <v>447</v>
      </c>
      <c r="C270" s="5" t="s">
        <v>465</v>
      </c>
      <c r="D270" s="5" t="s">
        <v>350</v>
      </c>
      <c r="E270" s="5" t="s">
        <v>235</v>
      </c>
      <c r="F270" s="7" t="str">
        <f>CONCATENATE(VLOOKUP(E270,T_REGIONES[],2),"_",VLOOKUP(B270,T_PROVINCIAS[],2))</f>
        <v>CR_CAR</v>
      </c>
      <c r="G270" s="7" t="str">
        <f t="shared" si="8"/>
        <v>CR_CAR_JIMENEZ</v>
      </c>
      <c r="H270" s="12" t="str">
        <f t="shared" si="9"/>
        <v>DIST_CR_CAR_304</v>
      </c>
      <c r="I270" s="5"/>
      <c r="J270" s="5"/>
      <c r="K270" s="5"/>
      <c r="L270" s="5"/>
      <c r="AA270" s="21"/>
      <c r="AB270" s="21"/>
      <c r="AC270" s="9"/>
      <c r="AD270" s="21"/>
      <c r="AE270" s="9" t="s">
        <v>249</v>
      </c>
    </row>
    <row r="271" spans="1:31" ht="13" x14ac:dyDescent="0.3">
      <c r="A271" s="1">
        <v>30501</v>
      </c>
      <c r="B271" s="5" t="s">
        <v>447</v>
      </c>
      <c r="C271" s="6" t="s">
        <v>468</v>
      </c>
      <c r="D271" s="6" t="s">
        <v>468</v>
      </c>
      <c r="E271" s="5" t="s">
        <v>235</v>
      </c>
      <c r="F271" s="7" t="str">
        <f>CONCATENATE(VLOOKUP(E271,T_REGIONES[],2),"_",VLOOKUP(B271,T_PROVINCIAS[],2))</f>
        <v>CR_CAR</v>
      </c>
      <c r="G271" s="7" t="str">
        <f t="shared" si="8"/>
        <v>CR_CAR_TURRIALBA</v>
      </c>
      <c r="H271" s="12" t="str">
        <f t="shared" si="9"/>
        <v>DIST_CR_CAR_305</v>
      </c>
      <c r="I271" s="5"/>
      <c r="J271" s="5"/>
      <c r="K271" s="5"/>
      <c r="L271" s="5"/>
      <c r="AA271" s="21"/>
      <c r="AB271" s="21"/>
      <c r="AC271" s="9"/>
      <c r="AD271" s="21"/>
      <c r="AE271" s="9" t="s">
        <v>253</v>
      </c>
    </row>
    <row r="272" spans="1:31" ht="13" x14ac:dyDescent="0.3">
      <c r="A272" s="1">
        <v>30502</v>
      </c>
      <c r="B272" s="5" t="s">
        <v>447</v>
      </c>
      <c r="C272" s="6" t="s">
        <v>468</v>
      </c>
      <c r="D272" s="6" t="s">
        <v>469</v>
      </c>
      <c r="E272" s="5" t="s">
        <v>235</v>
      </c>
      <c r="F272" s="7" t="str">
        <f>CONCATENATE(VLOOKUP(E272,T_REGIONES[],2),"_",VLOOKUP(B272,T_PROVINCIAS[],2))</f>
        <v>CR_CAR</v>
      </c>
      <c r="G272" s="7" t="str">
        <f t="shared" si="8"/>
        <v>CR_CAR_TURRIALBA</v>
      </c>
      <c r="H272" s="12" t="str">
        <f t="shared" si="9"/>
        <v>DIST_CR_CAR_305</v>
      </c>
      <c r="I272" s="5"/>
      <c r="J272" s="5"/>
      <c r="K272" s="5"/>
      <c r="L272" s="5"/>
      <c r="AA272" s="21"/>
      <c r="AB272" s="21"/>
      <c r="AC272" s="9"/>
      <c r="AD272" s="21"/>
      <c r="AE272" s="9" t="s">
        <v>259</v>
      </c>
    </row>
    <row r="273" spans="1:31" ht="13" x14ac:dyDescent="0.3">
      <c r="A273" s="1">
        <v>30503</v>
      </c>
      <c r="B273" s="5" t="s">
        <v>447</v>
      </c>
      <c r="C273" s="6" t="s">
        <v>468</v>
      </c>
      <c r="D273" s="6" t="s">
        <v>470</v>
      </c>
      <c r="E273" s="5" t="s">
        <v>235</v>
      </c>
      <c r="F273" s="7" t="str">
        <f>CONCATENATE(VLOOKUP(E273,T_REGIONES[],2),"_",VLOOKUP(B273,T_PROVINCIAS[],2))</f>
        <v>CR_CAR</v>
      </c>
      <c r="G273" s="7" t="str">
        <f t="shared" si="8"/>
        <v>CR_CAR_TURRIALBA</v>
      </c>
      <c r="H273" s="12" t="str">
        <f t="shared" si="9"/>
        <v>DIST_CR_CAR_305</v>
      </c>
      <c r="I273" s="5"/>
      <c r="J273" s="5"/>
      <c r="K273" s="5"/>
      <c r="L273" s="5"/>
      <c r="AA273" s="21"/>
      <c r="AB273" s="21"/>
      <c r="AC273" s="9"/>
      <c r="AD273" s="21"/>
      <c r="AE273" s="9" t="s">
        <v>260</v>
      </c>
    </row>
    <row r="274" spans="1:31" ht="13" x14ac:dyDescent="0.3">
      <c r="A274" s="1">
        <v>30504</v>
      </c>
      <c r="B274" s="5" t="s">
        <v>447</v>
      </c>
      <c r="C274" s="6" t="s">
        <v>468</v>
      </c>
      <c r="D274" s="6" t="s">
        <v>359</v>
      </c>
      <c r="E274" s="5" t="s">
        <v>235</v>
      </c>
      <c r="F274" s="7" t="str">
        <f>CONCATENATE(VLOOKUP(E274,T_REGIONES[],2),"_",VLOOKUP(B274,T_PROVINCIAS[],2))</f>
        <v>CR_CAR</v>
      </c>
      <c r="G274" s="7" t="str">
        <f t="shared" si="8"/>
        <v>CR_CAR_TURRIALBA</v>
      </c>
      <c r="H274" s="12" t="str">
        <f t="shared" si="9"/>
        <v>DIST_CR_CAR_305</v>
      </c>
      <c r="I274" s="5"/>
      <c r="J274" s="5"/>
      <c r="K274" s="5"/>
      <c r="L274" s="5"/>
      <c r="AA274" s="21"/>
      <c r="AB274" s="21"/>
      <c r="AC274" s="9"/>
      <c r="AD274" s="21"/>
      <c r="AE274" s="9" t="s">
        <v>254</v>
      </c>
    </row>
    <row r="275" spans="1:31" ht="13" x14ac:dyDescent="0.3">
      <c r="A275" s="1">
        <v>30505</v>
      </c>
      <c r="B275" s="5" t="s">
        <v>447</v>
      </c>
      <c r="C275" s="6" t="s">
        <v>468</v>
      </c>
      <c r="D275" s="6" t="s">
        <v>471</v>
      </c>
      <c r="E275" s="5" t="s">
        <v>235</v>
      </c>
      <c r="F275" s="7" t="str">
        <f>CONCATENATE(VLOOKUP(E275,T_REGIONES[],2),"_",VLOOKUP(B275,T_PROVINCIAS[],2))</f>
        <v>CR_CAR</v>
      </c>
      <c r="G275" s="7" t="str">
        <f t="shared" si="8"/>
        <v>CR_CAR_TURRIALBA</v>
      </c>
      <c r="H275" s="12" t="str">
        <f t="shared" si="9"/>
        <v>DIST_CR_CAR_305</v>
      </c>
      <c r="I275" s="5"/>
      <c r="J275" s="5"/>
      <c r="K275" s="5"/>
      <c r="L275" s="5"/>
      <c r="AA275" s="21"/>
      <c r="AB275" s="21"/>
      <c r="AC275" s="9"/>
      <c r="AD275" s="21"/>
      <c r="AE275" s="9" t="s">
        <v>256</v>
      </c>
    </row>
    <row r="276" spans="1:31" ht="13" x14ac:dyDescent="0.3">
      <c r="A276" s="1">
        <v>30506</v>
      </c>
      <c r="B276" s="5" t="s">
        <v>447</v>
      </c>
      <c r="C276" s="6" t="s">
        <v>468</v>
      </c>
      <c r="D276" s="6" t="s">
        <v>472</v>
      </c>
      <c r="E276" s="5" t="s">
        <v>235</v>
      </c>
      <c r="F276" s="7" t="str">
        <f>CONCATENATE(VLOOKUP(E276,T_REGIONES[],2),"_",VLOOKUP(B276,T_PROVINCIAS[],2))</f>
        <v>CR_CAR</v>
      </c>
      <c r="G276" s="7" t="str">
        <f t="shared" si="8"/>
        <v>CR_CAR_TURRIALBA</v>
      </c>
      <c r="H276" s="12" t="str">
        <f t="shared" si="9"/>
        <v>DIST_CR_CAR_305</v>
      </c>
      <c r="I276" s="5"/>
      <c r="J276" s="5"/>
      <c r="K276" s="5"/>
      <c r="L276" s="5"/>
      <c r="AA276" s="21"/>
      <c r="AB276" s="21"/>
      <c r="AC276" s="9"/>
      <c r="AD276" s="21"/>
      <c r="AE276" s="9" t="s">
        <v>247</v>
      </c>
    </row>
    <row r="277" spans="1:31" ht="13" x14ac:dyDescent="0.3">
      <c r="A277" s="1">
        <v>30507</v>
      </c>
      <c r="B277" s="5" t="s">
        <v>447</v>
      </c>
      <c r="C277" s="6" t="s">
        <v>468</v>
      </c>
      <c r="D277" s="6" t="s">
        <v>473</v>
      </c>
      <c r="E277" s="5" t="s">
        <v>235</v>
      </c>
      <c r="F277" s="7" t="str">
        <f>CONCATENATE(VLOOKUP(E277,T_REGIONES[],2),"_",VLOOKUP(B277,T_PROVINCIAS[],2))</f>
        <v>CR_CAR</v>
      </c>
      <c r="G277" s="7" t="str">
        <f t="shared" si="8"/>
        <v>CR_CAR_TURRIALBA</v>
      </c>
      <c r="H277" s="12" t="str">
        <f t="shared" si="9"/>
        <v>DIST_CR_CAR_305</v>
      </c>
      <c r="I277" s="5"/>
      <c r="J277" s="5"/>
      <c r="K277" s="5"/>
      <c r="L277" s="5"/>
      <c r="AA277" s="21"/>
      <c r="AB277" s="21"/>
      <c r="AC277" s="9"/>
      <c r="AD277" s="21"/>
      <c r="AE277" s="9" t="s">
        <v>255</v>
      </c>
    </row>
    <row r="278" spans="1:31" ht="13" x14ac:dyDescent="0.3">
      <c r="A278" s="1">
        <v>30508</v>
      </c>
      <c r="B278" s="5" t="s">
        <v>447</v>
      </c>
      <c r="C278" s="6" t="s">
        <v>468</v>
      </c>
      <c r="D278" s="6" t="s">
        <v>474</v>
      </c>
      <c r="E278" s="5" t="s">
        <v>235</v>
      </c>
      <c r="F278" s="7" t="str">
        <f>CONCATENATE(VLOOKUP(E278,T_REGIONES[],2),"_",VLOOKUP(B278,T_PROVINCIAS[],2))</f>
        <v>CR_CAR</v>
      </c>
      <c r="G278" s="7" t="str">
        <f t="shared" si="8"/>
        <v>CR_CAR_TURRIALBA</v>
      </c>
      <c r="H278" s="12" t="str">
        <f t="shared" si="9"/>
        <v>DIST_CR_CAR_305</v>
      </c>
      <c r="I278" s="5"/>
      <c r="J278" s="5"/>
      <c r="K278" s="5"/>
      <c r="L278" s="5"/>
      <c r="AA278" s="21"/>
      <c r="AB278" s="21"/>
      <c r="AC278" s="9"/>
      <c r="AD278" s="21"/>
      <c r="AE278" s="9" t="s">
        <v>251</v>
      </c>
    </row>
    <row r="279" spans="1:31" ht="13" x14ac:dyDescent="0.3">
      <c r="A279" s="1">
        <v>30509</v>
      </c>
      <c r="B279" s="5" t="s">
        <v>447</v>
      </c>
      <c r="C279" s="6" t="s">
        <v>468</v>
      </c>
      <c r="D279" s="6" t="s">
        <v>475</v>
      </c>
      <c r="E279" s="5" t="s">
        <v>235</v>
      </c>
      <c r="F279" s="7" t="str">
        <f>CONCATENATE(VLOOKUP(E279,T_REGIONES[],2),"_",VLOOKUP(B279,T_PROVINCIAS[],2))</f>
        <v>CR_CAR</v>
      </c>
      <c r="G279" s="7" t="str">
        <f t="shared" si="8"/>
        <v>CR_CAR_TURRIALBA</v>
      </c>
      <c r="H279" s="12" t="str">
        <f t="shared" si="9"/>
        <v>DIST_CR_CAR_305</v>
      </c>
      <c r="I279" s="5"/>
      <c r="J279" s="5"/>
      <c r="K279" s="5"/>
      <c r="L279" s="5"/>
      <c r="AA279" s="21"/>
      <c r="AB279" s="21"/>
      <c r="AC279" s="9"/>
      <c r="AD279" s="21"/>
      <c r="AE279" s="9" t="s">
        <v>250</v>
      </c>
    </row>
    <row r="280" spans="1:31" ht="13" x14ac:dyDescent="0.3">
      <c r="A280" s="1">
        <v>30510</v>
      </c>
      <c r="B280" s="5" t="s">
        <v>447</v>
      </c>
      <c r="C280" s="6" t="s">
        <v>468</v>
      </c>
      <c r="D280" s="6" t="s">
        <v>476</v>
      </c>
      <c r="E280" s="5" t="s">
        <v>235</v>
      </c>
      <c r="F280" s="7" t="str">
        <f>CONCATENATE(VLOOKUP(E280,T_REGIONES[],2),"_",VLOOKUP(B280,T_PROVINCIAS[],2))</f>
        <v>CR_CAR</v>
      </c>
      <c r="G280" s="7" t="str">
        <f t="shared" si="8"/>
        <v>CR_CAR_TURRIALBA</v>
      </c>
      <c r="H280" s="12" t="str">
        <f t="shared" si="9"/>
        <v>DIST_CR_CAR_305</v>
      </c>
      <c r="I280" s="5"/>
      <c r="J280" s="5"/>
      <c r="K280" s="5"/>
      <c r="L280" s="5"/>
      <c r="AA280" s="21"/>
      <c r="AB280" s="21"/>
      <c r="AC280" s="9"/>
      <c r="AD280" s="21"/>
      <c r="AE280" s="9" t="s">
        <v>258</v>
      </c>
    </row>
    <row r="281" spans="1:31" ht="13" x14ac:dyDescent="0.3">
      <c r="A281" s="1">
        <v>30511</v>
      </c>
      <c r="B281" s="5" t="s">
        <v>447</v>
      </c>
      <c r="C281" s="6" t="s">
        <v>468</v>
      </c>
      <c r="D281" s="6" t="s">
        <v>477</v>
      </c>
      <c r="E281" s="5" t="s">
        <v>235</v>
      </c>
      <c r="F281" s="7" t="str">
        <f>CONCATENATE(VLOOKUP(E281,T_REGIONES[],2),"_",VLOOKUP(B281,T_PROVINCIAS[],2))</f>
        <v>CR_CAR</v>
      </c>
      <c r="G281" s="7" t="str">
        <f t="shared" si="8"/>
        <v>CR_CAR_TURRIALBA</v>
      </c>
      <c r="H281" s="12" t="str">
        <f t="shared" si="9"/>
        <v>DIST_CR_CAR_305</v>
      </c>
      <c r="I281" s="5"/>
      <c r="J281" s="5"/>
      <c r="K281" s="5"/>
      <c r="L281" s="5"/>
      <c r="AA281" s="21"/>
      <c r="AB281" s="21"/>
      <c r="AC281" s="9"/>
      <c r="AD281" s="21"/>
      <c r="AE281" s="9" t="s">
        <v>252</v>
      </c>
    </row>
    <row r="282" spans="1:31" x14ac:dyDescent="0.25">
      <c r="A282" s="1">
        <v>30512</v>
      </c>
      <c r="B282" s="5" t="s">
        <v>447</v>
      </c>
      <c r="C282" s="6" t="s">
        <v>468</v>
      </c>
      <c r="D282" s="6" t="s">
        <v>478</v>
      </c>
      <c r="E282" s="5" t="s">
        <v>235</v>
      </c>
      <c r="F282" s="7" t="str">
        <f>CONCATENATE(VLOOKUP(E282,T_REGIONES[],2),"_",VLOOKUP(B282,T_PROVINCIAS[],2))</f>
        <v>CR_CAR</v>
      </c>
      <c r="G282" s="7" t="str">
        <f t="shared" si="8"/>
        <v>CR_CAR_TURRIALBA</v>
      </c>
      <c r="H282" s="12" t="str">
        <f t="shared" si="9"/>
        <v>DIST_CR_CAR_305</v>
      </c>
      <c r="I282" s="5"/>
      <c r="J282" s="5"/>
      <c r="K282" s="5"/>
      <c r="L282" s="5"/>
      <c r="AE282" s="58" t="s">
        <v>1215</v>
      </c>
    </row>
    <row r="283" spans="1:31" ht="13" x14ac:dyDescent="0.3">
      <c r="A283" s="1">
        <v>30601</v>
      </c>
      <c r="B283" s="5" t="s">
        <v>447</v>
      </c>
      <c r="C283" s="5" t="s">
        <v>479</v>
      </c>
      <c r="D283" s="5" t="s">
        <v>480</v>
      </c>
      <c r="E283" s="5" t="s">
        <v>235</v>
      </c>
      <c r="F283" s="7" t="str">
        <f>CONCATENATE(VLOOKUP(E283,T_REGIONES[],2),"_",VLOOKUP(B283,T_PROVINCIAS[],2))</f>
        <v>CR_CAR</v>
      </c>
      <c r="G283" s="7" t="str">
        <f t="shared" si="8"/>
        <v>CR_CAR_ALVARADO</v>
      </c>
      <c r="H283" s="12" t="str">
        <f t="shared" si="9"/>
        <v>DIST_CR_CAR_306</v>
      </c>
      <c r="I283" s="5">
        <v>1</v>
      </c>
      <c r="J283" s="5"/>
      <c r="K283" s="5"/>
      <c r="L283" s="5"/>
      <c r="AA283" s="21"/>
      <c r="AB283" s="21"/>
      <c r="AC283" s="9" t="s">
        <v>335</v>
      </c>
      <c r="AD283" s="21" t="s">
        <v>918</v>
      </c>
      <c r="AE283" s="9" t="s">
        <v>338</v>
      </c>
    </row>
    <row r="284" spans="1:31" ht="13" x14ac:dyDescent="0.3">
      <c r="A284" s="1">
        <v>30602</v>
      </c>
      <c r="B284" s="5" t="s">
        <v>447</v>
      </c>
      <c r="C284" s="5" t="s">
        <v>479</v>
      </c>
      <c r="D284" s="5" t="s">
        <v>481</v>
      </c>
      <c r="E284" s="5" t="s">
        <v>235</v>
      </c>
      <c r="F284" s="7" t="str">
        <f>CONCATENATE(VLOOKUP(E284,T_REGIONES[],2),"_",VLOOKUP(B284,T_PROVINCIAS[],2))</f>
        <v>CR_CAR</v>
      </c>
      <c r="G284" s="7" t="str">
        <f t="shared" si="8"/>
        <v>CR_CAR_ALVARADO</v>
      </c>
      <c r="H284" s="12" t="str">
        <f t="shared" si="9"/>
        <v>DIST_CR_CAR_306</v>
      </c>
      <c r="I284" s="5">
        <v>1</v>
      </c>
      <c r="J284" s="5"/>
      <c r="K284" s="5"/>
      <c r="L284" s="5"/>
      <c r="AA284" s="21"/>
      <c r="AB284" s="21"/>
      <c r="AC284" s="9"/>
      <c r="AD284" s="21"/>
      <c r="AE284" s="9" t="s">
        <v>337</v>
      </c>
    </row>
    <row r="285" spans="1:31" ht="13" x14ac:dyDescent="0.3">
      <c r="A285" s="1">
        <v>30603</v>
      </c>
      <c r="B285" s="5" t="s">
        <v>447</v>
      </c>
      <c r="C285" s="5" t="s">
        <v>479</v>
      </c>
      <c r="D285" s="5" t="s">
        <v>482</v>
      </c>
      <c r="E285" s="5" t="s">
        <v>235</v>
      </c>
      <c r="F285" s="7" t="str">
        <f>CONCATENATE(VLOOKUP(E285,T_REGIONES[],2),"_",VLOOKUP(B285,T_PROVINCIAS[],2))</f>
        <v>CR_CAR</v>
      </c>
      <c r="G285" s="7" t="str">
        <f t="shared" si="8"/>
        <v>CR_CAR_ALVARADO</v>
      </c>
      <c r="H285" s="12" t="str">
        <f t="shared" si="9"/>
        <v>DIST_CR_CAR_306</v>
      </c>
      <c r="I285" s="5">
        <v>1</v>
      </c>
      <c r="J285" s="5"/>
      <c r="K285" s="5"/>
      <c r="L285" s="5"/>
      <c r="AA285" s="21"/>
      <c r="AB285" s="21"/>
      <c r="AC285" s="9"/>
      <c r="AD285" s="21"/>
      <c r="AE285" s="9" t="s">
        <v>336</v>
      </c>
    </row>
    <row r="286" spans="1:31" x14ac:dyDescent="0.25">
      <c r="A286" s="1">
        <v>30701</v>
      </c>
      <c r="B286" s="5" t="s">
        <v>447</v>
      </c>
      <c r="C286" s="6" t="s">
        <v>483</v>
      </c>
      <c r="D286" s="6" t="s">
        <v>248</v>
      </c>
      <c r="E286" s="5" t="s">
        <v>235</v>
      </c>
      <c r="F286" s="7" t="str">
        <f>CONCATENATE(VLOOKUP(E286,T_REGIONES[],2),"_",VLOOKUP(B286,T_PROVINCIAS[],2))</f>
        <v>CR_CAR</v>
      </c>
      <c r="G286" s="7" t="str">
        <f t="shared" si="8"/>
        <v>CR_CAR_OREAMUNO</v>
      </c>
      <c r="H286" s="12" t="str">
        <f t="shared" si="9"/>
        <v>DIST_CR_CAR_307</v>
      </c>
      <c r="I286" s="5">
        <v>1</v>
      </c>
      <c r="J286" s="5"/>
      <c r="K286" s="5"/>
      <c r="L286" s="5"/>
      <c r="AE286" s="58" t="s">
        <v>1215</v>
      </c>
    </row>
    <row r="287" spans="1:31" ht="13" x14ac:dyDescent="0.3">
      <c r="A287" s="1">
        <v>30702</v>
      </c>
      <c r="B287" s="5" t="s">
        <v>447</v>
      </c>
      <c r="C287" s="6" t="s">
        <v>483</v>
      </c>
      <c r="D287" s="6" t="s">
        <v>484</v>
      </c>
      <c r="E287" s="5" t="s">
        <v>235</v>
      </c>
      <c r="F287" s="7" t="str">
        <f>CONCATENATE(VLOOKUP(E287,T_REGIONES[],2),"_",VLOOKUP(B287,T_PROVINCIAS[],2))</f>
        <v>CR_CAR</v>
      </c>
      <c r="G287" s="7" t="str">
        <f t="shared" si="8"/>
        <v>CR_CAR_OREAMUNO</v>
      </c>
      <c r="H287" s="12" t="str">
        <f t="shared" si="9"/>
        <v>DIST_CR_CAR_307</v>
      </c>
      <c r="I287" s="5">
        <v>1</v>
      </c>
      <c r="J287" s="5"/>
      <c r="K287" s="5"/>
      <c r="L287" s="5"/>
      <c r="AA287" s="21"/>
      <c r="AB287" s="21"/>
      <c r="AC287" s="9" t="s">
        <v>246</v>
      </c>
      <c r="AD287" s="21" t="s">
        <v>919</v>
      </c>
      <c r="AE287" s="9" t="s">
        <v>246</v>
      </c>
    </row>
    <row r="288" spans="1:31" ht="13" x14ac:dyDescent="0.3">
      <c r="A288" s="1">
        <v>30703</v>
      </c>
      <c r="B288" s="5" t="s">
        <v>447</v>
      </c>
      <c r="C288" s="6" t="s">
        <v>483</v>
      </c>
      <c r="D288" s="6" t="s">
        <v>485</v>
      </c>
      <c r="E288" s="5" t="s">
        <v>235</v>
      </c>
      <c r="F288" s="7" t="str">
        <f>CONCATENATE(VLOOKUP(E288,T_REGIONES[],2),"_",VLOOKUP(B288,T_PROVINCIAS[],2))</f>
        <v>CR_CAR</v>
      </c>
      <c r="G288" s="7" t="str">
        <f t="shared" si="8"/>
        <v>CR_CAR_OREAMUNO</v>
      </c>
      <c r="H288" s="12" t="str">
        <f t="shared" si="9"/>
        <v>DIST_CR_CAR_307</v>
      </c>
      <c r="I288" s="5">
        <v>1</v>
      </c>
      <c r="J288" s="5"/>
      <c r="K288" s="5"/>
      <c r="L288" s="5"/>
      <c r="AA288" s="21"/>
      <c r="AB288" s="21"/>
      <c r="AC288" s="9"/>
      <c r="AD288" s="21"/>
      <c r="AE288" s="9" t="s">
        <v>247</v>
      </c>
    </row>
    <row r="289" spans="1:31" ht="13" x14ac:dyDescent="0.3">
      <c r="A289" s="1">
        <v>30704</v>
      </c>
      <c r="B289" s="5" t="s">
        <v>447</v>
      </c>
      <c r="C289" s="6" t="s">
        <v>483</v>
      </c>
      <c r="D289" s="6" t="s">
        <v>486</v>
      </c>
      <c r="E289" s="5" t="s">
        <v>235</v>
      </c>
      <c r="F289" s="7" t="str">
        <f>CONCATENATE(VLOOKUP(E289,T_REGIONES[],2),"_",VLOOKUP(B289,T_PROVINCIAS[],2))</f>
        <v>CR_CAR</v>
      </c>
      <c r="G289" s="7" t="str">
        <f t="shared" si="8"/>
        <v>CR_CAR_OREAMUNO</v>
      </c>
      <c r="H289" s="12" t="str">
        <f t="shared" si="9"/>
        <v>DIST_CR_CAR_307</v>
      </c>
      <c r="I289" s="5">
        <v>1</v>
      </c>
      <c r="J289" s="5"/>
      <c r="K289" s="5"/>
      <c r="L289" s="5"/>
      <c r="AA289" s="21"/>
      <c r="AB289" s="21"/>
      <c r="AC289" s="9"/>
      <c r="AD289" s="21"/>
      <c r="AE289" s="9" t="s">
        <v>248</v>
      </c>
    </row>
    <row r="290" spans="1:31" x14ac:dyDescent="0.25">
      <c r="A290" s="1">
        <v>30705</v>
      </c>
      <c r="B290" s="5" t="s">
        <v>447</v>
      </c>
      <c r="C290" s="6" t="s">
        <v>483</v>
      </c>
      <c r="D290" s="6" t="s">
        <v>475</v>
      </c>
      <c r="E290" s="5" t="s">
        <v>235</v>
      </c>
      <c r="F290" s="7" t="str">
        <f>CONCATENATE(VLOOKUP(E290,T_REGIONES[],2),"_",VLOOKUP(B290,T_PROVINCIAS[],2))</f>
        <v>CR_CAR</v>
      </c>
      <c r="G290" s="7" t="str">
        <f t="shared" si="8"/>
        <v>CR_CAR_OREAMUNO</v>
      </c>
      <c r="H290" s="12" t="str">
        <f t="shared" si="9"/>
        <v>DIST_CR_CAR_307</v>
      </c>
      <c r="I290" s="5">
        <v>1</v>
      </c>
      <c r="J290" s="5"/>
      <c r="K290" s="5"/>
      <c r="L290" s="5"/>
      <c r="AE290" s="58" t="s">
        <v>1215</v>
      </c>
    </row>
    <row r="291" spans="1:31" ht="13" x14ac:dyDescent="0.3">
      <c r="A291" s="1">
        <v>30801</v>
      </c>
      <c r="B291" s="5" t="s">
        <v>447</v>
      </c>
      <c r="C291" s="5" t="s">
        <v>487</v>
      </c>
      <c r="D291" s="5" t="s">
        <v>488</v>
      </c>
      <c r="E291" s="5" t="s">
        <v>235</v>
      </c>
      <c r="F291" s="7" t="str">
        <f>CONCATENATE(VLOOKUP(E291,T_REGIONES[],2),"_",VLOOKUP(B291,T_PROVINCIAS[],2))</f>
        <v>CR_CAR</v>
      </c>
      <c r="G291" s="7" t="str">
        <f t="shared" si="8"/>
        <v>CR_CAR_EL GUARCO</v>
      </c>
      <c r="H291" s="12" t="str">
        <f t="shared" si="9"/>
        <v>DIST_CR_CAR_308</v>
      </c>
      <c r="I291" s="5">
        <v>1</v>
      </c>
      <c r="J291" s="5"/>
      <c r="K291" s="5"/>
      <c r="L291" s="5"/>
      <c r="AA291" s="21"/>
      <c r="AB291" s="21"/>
      <c r="AC291" s="9" t="s">
        <v>288</v>
      </c>
      <c r="AD291" s="21" t="s">
        <v>920</v>
      </c>
      <c r="AE291" s="9" t="s">
        <v>291</v>
      </c>
    </row>
    <row r="292" spans="1:31" ht="13" x14ac:dyDescent="0.3">
      <c r="A292" s="1">
        <v>30802</v>
      </c>
      <c r="B292" s="5" t="s">
        <v>447</v>
      </c>
      <c r="C292" s="5" t="s">
        <v>487</v>
      </c>
      <c r="D292" s="5" t="s">
        <v>306</v>
      </c>
      <c r="E292" s="5" t="s">
        <v>235</v>
      </c>
      <c r="F292" s="7" t="str">
        <f>CONCATENATE(VLOOKUP(E292,T_REGIONES[],2),"_",VLOOKUP(B292,T_PROVINCIAS[],2))</f>
        <v>CR_CAR</v>
      </c>
      <c r="G292" s="7" t="str">
        <f t="shared" si="8"/>
        <v>CR_CAR_EL GUARCO</v>
      </c>
      <c r="H292" s="12" t="str">
        <f t="shared" si="9"/>
        <v>DIST_CR_CAR_308</v>
      </c>
      <c r="I292" s="5">
        <v>1</v>
      </c>
      <c r="J292" s="5"/>
      <c r="K292" s="5"/>
      <c r="L292" s="5"/>
      <c r="AA292" s="21"/>
      <c r="AB292" s="21"/>
      <c r="AC292" s="9"/>
      <c r="AD292" s="21"/>
      <c r="AE292" s="9" t="s">
        <v>289</v>
      </c>
    </row>
    <row r="293" spans="1:31" ht="13" x14ac:dyDescent="0.3">
      <c r="A293" s="1">
        <v>30803</v>
      </c>
      <c r="B293" s="5" t="s">
        <v>447</v>
      </c>
      <c r="C293" s="5" t="s">
        <v>487</v>
      </c>
      <c r="D293" s="5" t="s">
        <v>489</v>
      </c>
      <c r="E293" s="5" t="s">
        <v>235</v>
      </c>
      <c r="F293" s="7" t="str">
        <f>CONCATENATE(VLOOKUP(E293,T_REGIONES[],2),"_",VLOOKUP(B293,T_PROVINCIAS[],2))</f>
        <v>CR_CAR</v>
      </c>
      <c r="G293" s="7" t="str">
        <f t="shared" si="8"/>
        <v>CR_CAR_EL GUARCO</v>
      </c>
      <c r="H293" s="12" t="str">
        <f t="shared" si="9"/>
        <v>DIST_CR_CAR_308</v>
      </c>
      <c r="I293" s="5">
        <v>1</v>
      </c>
      <c r="J293" s="5"/>
      <c r="K293" s="5"/>
      <c r="L293" s="5"/>
      <c r="AA293" s="21"/>
      <c r="AB293" s="21"/>
      <c r="AC293" s="9"/>
      <c r="AD293" s="21"/>
      <c r="AE293" s="9" t="s">
        <v>293</v>
      </c>
    </row>
    <row r="294" spans="1:31" ht="13" x14ac:dyDescent="0.3">
      <c r="A294" s="1">
        <v>30804</v>
      </c>
      <c r="B294" s="5" t="s">
        <v>447</v>
      </c>
      <c r="C294" s="5" t="s">
        <v>487</v>
      </c>
      <c r="D294" s="5" t="s">
        <v>490</v>
      </c>
      <c r="E294" s="5" t="s">
        <v>235</v>
      </c>
      <c r="F294" s="7" t="str">
        <f>CONCATENATE(VLOOKUP(E294,T_REGIONES[],2),"_",VLOOKUP(B294,T_PROVINCIAS[],2))</f>
        <v>CR_CAR</v>
      </c>
      <c r="G294" s="7" t="str">
        <f t="shared" si="8"/>
        <v>CR_CAR_EL GUARCO</v>
      </c>
      <c r="H294" s="12" t="str">
        <f t="shared" si="9"/>
        <v>DIST_CR_CAR_308</v>
      </c>
      <c r="I294" s="5"/>
      <c r="J294" s="5"/>
      <c r="K294" s="5"/>
      <c r="L294" s="5"/>
      <c r="AA294" s="21"/>
      <c r="AB294" s="21"/>
      <c r="AC294" s="9"/>
      <c r="AD294" s="21"/>
      <c r="AE294" s="9" t="s">
        <v>292</v>
      </c>
    </row>
    <row r="295" spans="1:31" ht="13" x14ac:dyDescent="0.3">
      <c r="A295" s="1">
        <v>40101</v>
      </c>
      <c r="B295" s="5" t="s">
        <v>491</v>
      </c>
      <c r="C295" s="6" t="s">
        <v>491</v>
      </c>
      <c r="D295" s="6" t="s">
        <v>491</v>
      </c>
      <c r="E295" s="5" t="s">
        <v>235</v>
      </c>
      <c r="F295" s="7" t="str">
        <f>CONCATENATE(VLOOKUP(E295,T_REGIONES[],2),"_",VLOOKUP(B295,T_PROVINCIAS[],2))</f>
        <v>CR_HER</v>
      </c>
      <c r="G295" s="7" t="str">
        <f t="shared" si="8"/>
        <v>CR_HER_HEREDIA</v>
      </c>
      <c r="H295" s="12" t="str">
        <f t="shared" si="9"/>
        <v>DIST_CR_HER_401</v>
      </c>
      <c r="I295" s="5">
        <v>1</v>
      </c>
      <c r="J295" s="5"/>
      <c r="K295" s="5"/>
      <c r="L295" s="5"/>
      <c r="AA295" s="21"/>
      <c r="AB295" s="21"/>
      <c r="AC295" s="9"/>
      <c r="AD295" s="21"/>
      <c r="AE295" s="9" t="s">
        <v>295</v>
      </c>
    </row>
    <row r="296" spans="1:31" ht="13" x14ac:dyDescent="0.3">
      <c r="A296" s="1">
        <v>40102</v>
      </c>
      <c r="B296" s="5" t="s">
        <v>491</v>
      </c>
      <c r="C296" s="6" t="s">
        <v>491</v>
      </c>
      <c r="D296" s="6" t="s">
        <v>329</v>
      </c>
      <c r="E296" s="5" t="s">
        <v>235</v>
      </c>
      <c r="F296" s="7" t="str">
        <f>CONCATENATE(VLOOKUP(E296,T_REGIONES[],2),"_",VLOOKUP(B296,T_PROVINCIAS[],2))</f>
        <v>CR_HER</v>
      </c>
      <c r="G296" s="7" t="str">
        <f t="shared" si="8"/>
        <v>CR_HER_HEREDIA</v>
      </c>
      <c r="H296" s="12" t="str">
        <f t="shared" si="9"/>
        <v>DIST_CR_HER_401</v>
      </c>
      <c r="I296" s="5">
        <v>1</v>
      </c>
      <c r="J296" s="5"/>
      <c r="K296" s="5"/>
      <c r="L296" s="5"/>
      <c r="AA296" s="21"/>
      <c r="AB296" s="21"/>
      <c r="AC296" s="9"/>
      <c r="AD296" s="21"/>
      <c r="AE296" s="9" t="s">
        <v>294</v>
      </c>
    </row>
    <row r="297" spans="1:31" ht="13" x14ac:dyDescent="0.3">
      <c r="A297" s="1">
        <v>40103</v>
      </c>
      <c r="B297" s="5" t="s">
        <v>491</v>
      </c>
      <c r="C297" s="6" t="s">
        <v>491</v>
      </c>
      <c r="D297" s="6" t="s">
        <v>290</v>
      </c>
      <c r="E297" s="5" t="s">
        <v>235</v>
      </c>
      <c r="F297" s="7" t="str">
        <f>CONCATENATE(VLOOKUP(E297,T_REGIONES[],2),"_",VLOOKUP(B297,T_PROVINCIAS[],2))</f>
        <v>CR_HER</v>
      </c>
      <c r="G297" s="7" t="str">
        <f t="shared" si="8"/>
        <v>CR_HER_HEREDIA</v>
      </c>
      <c r="H297" s="12" t="str">
        <f t="shared" si="9"/>
        <v>DIST_CR_HER_401</v>
      </c>
      <c r="I297" s="5">
        <v>1</v>
      </c>
      <c r="J297" s="5"/>
      <c r="K297" s="5"/>
      <c r="L297" s="5"/>
      <c r="AA297" s="21"/>
      <c r="AB297" s="21"/>
      <c r="AC297" s="9"/>
      <c r="AD297" s="21"/>
      <c r="AE297" s="9" t="s">
        <v>290</v>
      </c>
    </row>
    <row r="298" spans="1:31" x14ac:dyDescent="0.25">
      <c r="A298" s="1">
        <v>40104</v>
      </c>
      <c r="B298" s="5" t="s">
        <v>491</v>
      </c>
      <c r="C298" s="6" t="s">
        <v>491</v>
      </c>
      <c r="D298" s="6" t="s">
        <v>492</v>
      </c>
      <c r="E298" s="5" t="s">
        <v>235</v>
      </c>
      <c r="F298" s="7" t="str">
        <f>CONCATENATE(VLOOKUP(E298,T_REGIONES[],2),"_",VLOOKUP(B298,T_PROVINCIAS[],2))</f>
        <v>CR_HER</v>
      </c>
      <c r="G298" s="7" t="str">
        <f t="shared" si="8"/>
        <v>CR_HER_HEREDIA</v>
      </c>
      <c r="H298" s="12" t="str">
        <f t="shared" si="9"/>
        <v>DIST_CR_HER_401</v>
      </c>
      <c r="I298" s="5">
        <v>1</v>
      </c>
      <c r="J298" s="5"/>
      <c r="K298" s="5"/>
      <c r="L298" s="5"/>
      <c r="AE298" s="58" t="s">
        <v>1215</v>
      </c>
    </row>
    <row r="299" spans="1:31" ht="13" x14ac:dyDescent="0.3">
      <c r="A299" s="1">
        <v>40105</v>
      </c>
      <c r="B299" s="5" t="s">
        <v>491</v>
      </c>
      <c r="C299" s="6" t="s">
        <v>491</v>
      </c>
      <c r="D299" s="6" t="s">
        <v>493</v>
      </c>
      <c r="E299" s="5" t="s">
        <v>235</v>
      </c>
      <c r="F299" s="7" t="str">
        <f>CONCATENATE(VLOOKUP(E299,T_REGIONES[],2),"_",VLOOKUP(B299,T_PROVINCIAS[],2))</f>
        <v>CR_HER</v>
      </c>
      <c r="G299" s="7" t="str">
        <f t="shared" si="8"/>
        <v>CR_HER_HEREDIA</v>
      </c>
      <c r="H299" s="12" t="str">
        <f t="shared" si="9"/>
        <v>DIST_CR_HER_401</v>
      </c>
      <c r="I299" s="5"/>
      <c r="J299" s="5"/>
      <c r="K299" s="5"/>
      <c r="L299" s="5"/>
      <c r="AA299" s="21"/>
      <c r="AB299" s="21"/>
      <c r="AC299" s="9" t="s">
        <v>356</v>
      </c>
      <c r="AD299" s="21" t="s">
        <v>921</v>
      </c>
      <c r="AE299" s="9" t="s">
        <v>358</v>
      </c>
    </row>
    <row r="300" spans="1:31" ht="13" x14ac:dyDescent="0.3">
      <c r="A300" s="1">
        <v>40201</v>
      </c>
      <c r="B300" s="5" t="s">
        <v>491</v>
      </c>
      <c r="C300" s="5" t="s">
        <v>494</v>
      </c>
      <c r="D300" s="5" t="s">
        <v>494</v>
      </c>
      <c r="E300" s="5" t="s">
        <v>235</v>
      </c>
      <c r="F300" s="7" t="str">
        <f>CONCATENATE(VLOOKUP(E300,T_REGIONES[],2),"_",VLOOKUP(B300,T_PROVINCIAS[],2))</f>
        <v>CR_HER</v>
      </c>
      <c r="G300" s="7" t="str">
        <f t="shared" si="8"/>
        <v>CR_HER_BARVA</v>
      </c>
      <c r="H300" s="12" t="str">
        <f t="shared" si="9"/>
        <v>DIST_CR_HER_402</v>
      </c>
      <c r="I300" s="5">
        <v>1</v>
      </c>
      <c r="J300" s="5"/>
      <c r="K300" s="5"/>
      <c r="L300" s="5"/>
      <c r="AA300" s="21"/>
      <c r="AB300" s="21"/>
      <c r="AC300" s="9"/>
      <c r="AD300" s="21"/>
      <c r="AE300" s="9" t="s">
        <v>357</v>
      </c>
    </row>
    <row r="301" spans="1:31" ht="13" x14ac:dyDescent="0.3">
      <c r="A301" s="1">
        <v>40202</v>
      </c>
      <c r="B301" s="5" t="s">
        <v>491</v>
      </c>
      <c r="C301" s="5" t="s">
        <v>494</v>
      </c>
      <c r="D301" s="5" t="s">
        <v>327</v>
      </c>
      <c r="E301" s="5" t="s">
        <v>235</v>
      </c>
      <c r="F301" s="7" t="str">
        <f>CONCATENATE(VLOOKUP(E301,T_REGIONES[],2),"_",VLOOKUP(B301,T_PROVINCIAS[],2))</f>
        <v>CR_HER</v>
      </c>
      <c r="G301" s="7" t="str">
        <f t="shared" si="8"/>
        <v>CR_HER_BARVA</v>
      </c>
      <c r="H301" s="12" t="str">
        <f t="shared" si="9"/>
        <v>DIST_CR_HER_402</v>
      </c>
      <c r="I301" s="5">
        <v>1</v>
      </c>
      <c r="J301" s="5"/>
      <c r="K301" s="5"/>
      <c r="L301" s="5"/>
      <c r="AA301" s="21"/>
      <c r="AB301" s="21"/>
      <c r="AC301" s="9"/>
      <c r="AD301" s="21"/>
      <c r="AE301" s="9" t="s">
        <v>247</v>
      </c>
    </row>
    <row r="302" spans="1:31" ht="13" x14ac:dyDescent="0.3">
      <c r="A302" s="1">
        <v>40203</v>
      </c>
      <c r="B302" s="5" t="s">
        <v>491</v>
      </c>
      <c r="C302" s="5" t="s">
        <v>494</v>
      </c>
      <c r="D302" s="5" t="s">
        <v>331</v>
      </c>
      <c r="E302" s="5" t="s">
        <v>235</v>
      </c>
      <c r="F302" s="7" t="str">
        <f>CONCATENATE(VLOOKUP(E302,T_REGIONES[],2),"_",VLOOKUP(B302,T_PROVINCIAS[],2))</f>
        <v>CR_HER</v>
      </c>
      <c r="G302" s="7" t="str">
        <f t="shared" si="8"/>
        <v>CR_HER_BARVA</v>
      </c>
      <c r="H302" s="12" t="str">
        <f t="shared" si="9"/>
        <v>DIST_CR_HER_402</v>
      </c>
      <c r="I302" s="5">
        <v>1</v>
      </c>
      <c r="J302" s="5"/>
      <c r="K302" s="5"/>
      <c r="L302" s="5"/>
      <c r="AA302" s="21"/>
      <c r="AB302" s="21"/>
      <c r="AC302" s="9"/>
      <c r="AD302" s="21"/>
      <c r="AE302" s="9" t="s">
        <v>306</v>
      </c>
    </row>
    <row r="303" spans="1:31" ht="13" x14ac:dyDescent="0.3">
      <c r="A303" s="1">
        <v>40204</v>
      </c>
      <c r="B303" s="5" t="s">
        <v>491</v>
      </c>
      <c r="C303" s="5" t="s">
        <v>494</v>
      </c>
      <c r="D303" s="5" t="s">
        <v>378</v>
      </c>
      <c r="E303" s="5" t="s">
        <v>235</v>
      </c>
      <c r="F303" s="7" t="str">
        <f>CONCATENATE(VLOOKUP(E303,T_REGIONES[],2),"_",VLOOKUP(B303,T_PROVINCIAS[],2))</f>
        <v>CR_HER</v>
      </c>
      <c r="G303" s="7" t="str">
        <f t="shared" si="8"/>
        <v>CR_HER_BARVA</v>
      </c>
      <c r="H303" s="12" t="str">
        <f t="shared" si="9"/>
        <v>DIST_CR_HER_402</v>
      </c>
      <c r="I303" s="5">
        <v>1</v>
      </c>
      <c r="J303" s="5"/>
      <c r="K303" s="5"/>
      <c r="L303" s="5"/>
      <c r="AA303" s="21"/>
      <c r="AB303" s="21"/>
      <c r="AC303" s="9"/>
      <c r="AD303" s="21"/>
      <c r="AE303" s="9" t="s">
        <v>331</v>
      </c>
    </row>
    <row r="304" spans="1:31" ht="13" x14ac:dyDescent="0.3">
      <c r="A304" s="1">
        <v>40205</v>
      </c>
      <c r="B304" s="5" t="s">
        <v>491</v>
      </c>
      <c r="C304" s="5" t="s">
        <v>494</v>
      </c>
      <c r="D304" s="5" t="s">
        <v>495</v>
      </c>
      <c r="E304" s="5" t="s">
        <v>235</v>
      </c>
      <c r="F304" s="7" t="str">
        <f>CONCATENATE(VLOOKUP(E304,T_REGIONES[],2),"_",VLOOKUP(B304,T_PROVINCIAS[],2))</f>
        <v>CR_HER</v>
      </c>
      <c r="G304" s="7" t="str">
        <f t="shared" si="8"/>
        <v>CR_HER_BARVA</v>
      </c>
      <c r="H304" s="12" t="str">
        <f t="shared" si="9"/>
        <v>DIST_CR_HER_402</v>
      </c>
      <c r="I304" s="5">
        <v>1</v>
      </c>
      <c r="J304" s="5"/>
      <c r="K304" s="5"/>
      <c r="L304" s="5"/>
      <c r="AA304" s="21"/>
      <c r="AB304" s="21"/>
      <c r="AC304" s="9"/>
      <c r="AD304" s="21"/>
      <c r="AE304" s="9" t="s">
        <v>359</v>
      </c>
    </row>
    <row r="305" spans="1:31" x14ac:dyDescent="0.25">
      <c r="A305" s="1">
        <v>40206</v>
      </c>
      <c r="B305" s="5" t="s">
        <v>491</v>
      </c>
      <c r="C305" s="5" t="s">
        <v>494</v>
      </c>
      <c r="D305" s="5" t="s">
        <v>496</v>
      </c>
      <c r="E305" s="5" t="s">
        <v>235</v>
      </c>
      <c r="F305" s="7" t="str">
        <f>CONCATENATE(VLOOKUP(E305,T_REGIONES[],2),"_",VLOOKUP(B305,T_PROVINCIAS[],2))</f>
        <v>CR_HER</v>
      </c>
      <c r="G305" s="7" t="str">
        <f t="shared" si="8"/>
        <v>CR_HER_BARVA</v>
      </c>
      <c r="H305" s="12" t="str">
        <f t="shared" si="9"/>
        <v>DIST_CR_HER_402</v>
      </c>
      <c r="I305" s="5">
        <v>1</v>
      </c>
      <c r="J305" s="5"/>
      <c r="K305" s="5"/>
      <c r="L305" s="5"/>
      <c r="AE305" s="58" t="s">
        <v>1215</v>
      </c>
    </row>
    <row r="306" spans="1:31" ht="13" x14ac:dyDescent="0.3">
      <c r="A306" s="1">
        <v>40301</v>
      </c>
      <c r="B306" s="5" t="s">
        <v>491</v>
      </c>
      <c r="C306" s="6" t="s">
        <v>497</v>
      </c>
      <c r="D306" s="6" t="s">
        <v>497</v>
      </c>
      <c r="E306" s="5" t="s">
        <v>235</v>
      </c>
      <c r="F306" s="7" t="str">
        <f>CONCATENATE(VLOOKUP(E306,T_REGIONES[],2),"_",VLOOKUP(B306,T_PROVINCIAS[],2))</f>
        <v>CR_HER</v>
      </c>
      <c r="G306" s="7" t="str">
        <f t="shared" si="8"/>
        <v>CR_HER_SANTO DOMINGO</v>
      </c>
      <c r="H306" s="12" t="str">
        <f t="shared" si="9"/>
        <v>DIST_CR_HER_403</v>
      </c>
      <c r="I306" s="5">
        <v>1</v>
      </c>
      <c r="J306" s="5"/>
      <c r="K306" s="5"/>
      <c r="L306" s="5"/>
      <c r="AA306" s="21"/>
      <c r="AB306" s="21"/>
      <c r="AC306" s="9" t="s">
        <v>326</v>
      </c>
      <c r="AD306" s="21" t="s">
        <v>922</v>
      </c>
      <c r="AE306" s="9" t="s">
        <v>329</v>
      </c>
    </row>
    <row r="307" spans="1:31" ht="13" x14ac:dyDescent="0.3">
      <c r="A307" s="1">
        <v>40302</v>
      </c>
      <c r="B307" s="5" t="s">
        <v>491</v>
      </c>
      <c r="C307" s="6" t="s">
        <v>497</v>
      </c>
      <c r="D307" s="6" t="s">
        <v>323</v>
      </c>
      <c r="E307" s="5" t="s">
        <v>235</v>
      </c>
      <c r="F307" s="7" t="str">
        <f>CONCATENATE(VLOOKUP(E307,T_REGIONES[],2),"_",VLOOKUP(B307,T_PROVINCIAS[],2))</f>
        <v>CR_HER</v>
      </c>
      <c r="G307" s="7" t="str">
        <f t="shared" si="8"/>
        <v>CR_HER_SANTO DOMINGO</v>
      </c>
      <c r="H307" s="12" t="str">
        <f t="shared" si="9"/>
        <v>DIST_CR_HER_403</v>
      </c>
      <c r="I307" s="5">
        <v>1</v>
      </c>
      <c r="J307" s="5"/>
      <c r="K307" s="5"/>
      <c r="L307" s="5"/>
      <c r="AA307" s="21"/>
      <c r="AB307" s="21"/>
      <c r="AC307" s="9"/>
      <c r="AD307" s="21"/>
      <c r="AE307" s="9" t="s">
        <v>328</v>
      </c>
    </row>
    <row r="308" spans="1:31" ht="13" x14ac:dyDescent="0.3">
      <c r="A308" s="1">
        <v>40303</v>
      </c>
      <c r="B308" s="5" t="s">
        <v>491</v>
      </c>
      <c r="C308" s="6" t="s">
        <v>497</v>
      </c>
      <c r="D308" s="6" t="s">
        <v>250</v>
      </c>
      <c r="E308" s="5" t="s">
        <v>235</v>
      </c>
      <c r="F308" s="7" t="str">
        <f>CONCATENATE(VLOOKUP(E308,T_REGIONES[],2),"_",VLOOKUP(B308,T_PROVINCIAS[],2))</f>
        <v>CR_HER</v>
      </c>
      <c r="G308" s="7" t="str">
        <f t="shared" si="8"/>
        <v>CR_HER_SANTO DOMINGO</v>
      </c>
      <c r="H308" s="12" t="str">
        <f t="shared" si="9"/>
        <v>DIST_CR_HER_403</v>
      </c>
      <c r="I308" s="5">
        <v>1</v>
      </c>
      <c r="J308" s="5"/>
      <c r="K308" s="5"/>
      <c r="L308" s="5"/>
      <c r="AA308" s="21"/>
      <c r="AB308" s="21"/>
      <c r="AC308" s="9"/>
      <c r="AD308" s="21"/>
      <c r="AE308" s="9" t="s">
        <v>327</v>
      </c>
    </row>
    <row r="309" spans="1:31" ht="13" x14ac:dyDescent="0.3">
      <c r="A309" s="1">
        <v>40304</v>
      </c>
      <c r="B309" s="5" t="s">
        <v>491</v>
      </c>
      <c r="C309" s="6" t="s">
        <v>497</v>
      </c>
      <c r="D309" s="6" t="s">
        <v>498</v>
      </c>
      <c r="E309" s="5" t="s">
        <v>235</v>
      </c>
      <c r="F309" s="7" t="str">
        <f>CONCATENATE(VLOOKUP(E309,T_REGIONES[],2),"_",VLOOKUP(B309,T_PROVINCIAS[],2))</f>
        <v>CR_HER</v>
      </c>
      <c r="G309" s="7" t="str">
        <f t="shared" si="8"/>
        <v>CR_HER_SANTO DOMINGO</v>
      </c>
      <c r="H309" s="12" t="str">
        <f t="shared" si="9"/>
        <v>DIST_CR_HER_403</v>
      </c>
      <c r="I309" s="5">
        <v>1</v>
      </c>
      <c r="J309" s="5"/>
      <c r="K309" s="5"/>
      <c r="L309" s="5"/>
      <c r="AA309" s="21"/>
      <c r="AB309" s="21"/>
      <c r="AC309" s="9"/>
      <c r="AD309" s="21"/>
      <c r="AE309" s="9" t="s">
        <v>248</v>
      </c>
    </row>
    <row r="310" spans="1:31" x14ac:dyDescent="0.25">
      <c r="A310" s="1">
        <v>40305</v>
      </c>
      <c r="B310" s="5" t="s">
        <v>491</v>
      </c>
      <c r="C310" s="6" t="s">
        <v>497</v>
      </c>
      <c r="D310" s="6" t="s">
        <v>499</v>
      </c>
      <c r="E310" s="5" t="s">
        <v>235</v>
      </c>
      <c r="F310" s="7" t="str">
        <f>CONCATENATE(VLOOKUP(E310,T_REGIONES[],2),"_",VLOOKUP(B310,T_PROVINCIAS[],2))</f>
        <v>CR_HER</v>
      </c>
      <c r="G310" s="7" t="str">
        <f t="shared" si="8"/>
        <v>CR_HER_SANTO DOMINGO</v>
      </c>
      <c r="H310" s="12" t="str">
        <f t="shared" si="9"/>
        <v>DIST_CR_HER_403</v>
      </c>
      <c r="I310" s="5">
        <v>1</v>
      </c>
      <c r="J310" s="5"/>
      <c r="K310" s="5"/>
      <c r="L310" s="5"/>
      <c r="AE310" s="58" t="s">
        <v>1215</v>
      </c>
    </row>
    <row r="311" spans="1:31" ht="13" x14ac:dyDescent="0.3">
      <c r="A311" s="1">
        <v>40306</v>
      </c>
      <c r="B311" s="5" t="s">
        <v>491</v>
      </c>
      <c r="C311" s="6" t="s">
        <v>497</v>
      </c>
      <c r="D311" s="6" t="s">
        <v>475</v>
      </c>
      <c r="E311" s="5" t="s">
        <v>235</v>
      </c>
      <c r="F311" s="7" t="str">
        <f>CONCATENATE(VLOOKUP(E311,T_REGIONES[],2),"_",VLOOKUP(B311,T_PROVINCIAS[],2))</f>
        <v>CR_HER</v>
      </c>
      <c r="G311" s="7" t="str">
        <f t="shared" si="8"/>
        <v>CR_HER_SANTO DOMINGO</v>
      </c>
      <c r="H311" s="12" t="str">
        <f t="shared" si="9"/>
        <v>DIST_CR_HER_403</v>
      </c>
      <c r="I311" s="5">
        <v>1</v>
      </c>
      <c r="J311" s="5"/>
      <c r="K311" s="5"/>
      <c r="L311" s="5"/>
      <c r="AA311" s="21"/>
      <c r="AB311" s="21"/>
      <c r="AC311" s="9" t="s">
        <v>280</v>
      </c>
      <c r="AD311" s="21" t="s">
        <v>923</v>
      </c>
      <c r="AE311" s="9" t="s">
        <v>281</v>
      </c>
    </row>
    <row r="312" spans="1:31" ht="13" x14ac:dyDescent="0.3">
      <c r="A312" s="1">
        <v>40307</v>
      </c>
      <c r="B312" s="5" t="s">
        <v>491</v>
      </c>
      <c r="C312" s="6" t="s">
        <v>497</v>
      </c>
      <c r="D312" s="6" t="s">
        <v>500</v>
      </c>
      <c r="E312" s="5" t="s">
        <v>235</v>
      </c>
      <c r="F312" s="7" t="str">
        <f>CONCATENATE(VLOOKUP(E312,T_REGIONES[],2),"_",VLOOKUP(B312,T_PROVINCIAS[],2))</f>
        <v>CR_HER</v>
      </c>
      <c r="G312" s="7" t="str">
        <f t="shared" si="8"/>
        <v>CR_HER_SANTO DOMINGO</v>
      </c>
      <c r="H312" s="12" t="str">
        <f t="shared" si="9"/>
        <v>DIST_CR_HER_403</v>
      </c>
      <c r="I312" s="5">
        <v>1</v>
      </c>
      <c r="J312" s="5"/>
      <c r="K312" s="5"/>
      <c r="L312" s="5"/>
      <c r="AA312" s="21"/>
      <c r="AB312" s="21"/>
      <c r="AC312" s="9"/>
      <c r="AD312" s="21"/>
      <c r="AE312" s="9" t="s">
        <v>282</v>
      </c>
    </row>
    <row r="313" spans="1:31" ht="13" x14ac:dyDescent="0.3">
      <c r="A313" s="1">
        <v>40308</v>
      </c>
      <c r="B313" s="5" t="s">
        <v>491</v>
      </c>
      <c r="C313" s="6" t="s">
        <v>497</v>
      </c>
      <c r="D313" s="6" t="s">
        <v>501</v>
      </c>
      <c r="E313" s="5" t="s">
        <v>235</v>
      </c>
      <c r="F313" s="7" t="str">
        <f>CONCATENATE(VLOOKUP(E313,T_REGIONES[],2),"_",VLOOKUP(B313,T_PROVINCIAS[],2))</f>
        <v>CR_HER</v>
      </c>
      <c r="G313" s="7" t="str">
        <f t="shared" si="8"/>
        <v>CR_HER_SANTO DOMINGO</v>
      </c>
      <c r="H313" s="12" t="str">
        <f t="shared" si="9"/>
        <v>DIST_CR_HER_403</v>
      </c>
      <c r="I313" s="5">
        <v>1</v>
      </c>
      <c r="J313" s="5"/>
      <c r="K313" s="5"/>
      <c r="L313" s="5"/>
      <c r="AA313" s="21"/>
      <c r="AB313" s="21"/>
      <c r="AC313" s="9"/>
      <c r="AD313" s="21"/>
      <c r="AE313" s="9" t="s">
        <v>286</v>
      </c>
    </row>
    <row r="314" spans="1:31" ht="13" x14ac:dyDescent="0.3">
      <c r="A314" s="1">
        <v>40401</v>
      </c>
      <c r="B314" s="5" t="s">
        <v>491</v>
      </c>
      <c r="C314" s="5" t="s">
        <v>502</v>
      </c>
      <c r="D314" s="5" t="s">
        <v>502</v>
      </c>
      <c r="E314" s="5" t="s">
        <v>235</v>
      </c>
      <c r="F314" s="7" t="str">
        <f>CONCATENATE(VLOOKUP(E314,T_REGIONES[],2),"_",VLOOKUP(B314,T_PROVINCIAS[],2))</f>
        <v>CR_HER</v>
      </c>
      <c r="G314" s="7" t="str">
        <f t="shared" si="8"/>
        <v>CR_HER_SANTA BARBARA</v>
      </c>
      <c r="H314" s="12" t="str">
        <f t="shared" si="9"/>
        <v>DIST_CR_HER_404</v>
      </c>
      <c r="I314" s="5">
        <v>1</v>
      </c>
      <c r="J314" s="5"/>
      <c r="K314" s="5"/>
      <c r="L314" s="5"/>
      <c r="AA314" s="21"/>
      <c r="AB314" s="21"/>
      <c r="AC314" s="9"/>
      <c r="AD314" s="21"/>
      <c r="AE314" s="9" t="s">
        <v>285</v>
      </c>
    </row>
    <row r="315" spans="1:31" ht="13" x14ac:dyDescent="0.3">
      <c r="A315" s="1">
        <v>40402</v>
      </c>
      <c r="B315" s="5" t="s">
        <v>491</v>
      </c>
      <c r="C315" s="5" t="s">
        <v>502</v>
      </c>
      <c r="D315" s="5" t="s">
        <v>327</v>
      </c>
      <c r="E315" s="5" t="s">
        <v>235</v>
      </c>
      <c r="F315" s="7" t="str">
        <f>CONCATENATE(VLOOKUP(E315,T_REGIONES[],2),"_",VLOOKUP(B315,T_PROVINCIAS[],2))</f>
        <v>CR_HER</v>
      </c>
      <c r="G315" s="7" t="str">
        <f t="shared" si="8"/>
        <v>CR_HER_SANTA BARBARA</v>
      </c>
      <c r="H315" s="12" t="str">
        <f t="shared" si="9"/>
        <v>DIST_CR_HER_404</v>
      </c>
      <c r="I315" s="5">
        <v>1</v>
      </c>
      <c r="J315" s="5"/>
      <c r="K315" s="5"/>
      <c r="L315" s="5"/>
      <c r="AA315" s="21"/>
      <c r="AB315" s="21"/>
      <c r="AC315" s="9"/>
      <c r="AD315" s="21"/>
      <c r="AE315" s="9" t="s">
        <v>284</v>
      </c>
    </row>
    <row r="316" spans="1:31" ht="13" x14ac:dyDescent="0.3">
      <c r="A316" s="1">
        <v>40403</v>
      </c>
      <c r="B316" s="5" t="s">
        <v>491</v>
      </c>
      <c r="C316" s="5" t="s">
        <v>502</v>
      </c>
      <c r="D316" s="5" t="s">
        <v>317</v>
      </c>
      <c r="E316" s="5" t="s">
        <v>235</v>
      </c>
      <c r="F316" s="7" t="str">
        <f>CONCATENATE(VLOOKUP(E316,T_REGIONES[],2),"_",VLOOKUP(B316,T_PROVINCIAS[],2))</f>
        <v>CR_HER</v>
      </c>
      <c r="G316" s="7" t="str">
        <f t="shared" si="8"/>
        <v>CR_HER_SANTA BARBARA</v>
      </c>
      <c r="H316" s="12" t="str">
        <f t="shared" si="9"/>
        <v>DIST_CR_HER_404</v>
      </c>
      <c r="I316" s="5">
        <v>1</v>
      </c>
      <c r="J316" s="5"/>
      <c r="K316" s="5"/>
      <c r="L316" s="5"/>
      <c r="AA316" s="21"/>
      <c r="AB316" s="21"/>
      <c r="AC316" s="9"/>
      <c r="AD316" s="21"/>
      <c r="AE316" s="9" t="s">
        <v>287</v>
      </c>
    </row>
    <row r="317" spans="1:31" ht="13" x14ac:dyDescent="0.3">
      <c r="A317" s="1">
        <v>40404</v>
      </c>
      <c r="B317" s="5" t="s">
        <v>491</v>
      </c>
      <c r="C317" s="5" t="s">
        <v>502</v>
      </c>
      <c r="D317" s="5" t="s">
        <v>503</v>
      </c>
      <c r="E317" s="5" t="s">
        <v>235</v>
      </c>
      <c r="F317" s="7" t="str">
        <f>CONCATENATE(VLOOKUP(E317,T_REGIONES[],2),"_",VLOOKUP(B317,T_PROVINCIAS[],2))</f>
        <v>CR_HER</v>
      </c>
      <c r="G317" s="7" t="str">
        <f t="shared" si="8"/>
        <v>CR_HER_SANTA BARBARA</v>
      </c>
      <c r="H317" s="12" t="str">
        <f t="shared" si="9"/>
        <v>DIST_CR_HER_404</v>
      </c>
      <c r="I317" s="5">
        <v>1</v>
      </c>
      <c r="J317" s="5"/>
      <c r="K317" s="5"/>
      <c r="L317" s="5"/>
      <c r="AA317" s="21"/>
      <c r="AB317" s="21"/>
      <c r="AC317" s="9"/>
      <c r="AD317" s="21"/>
      <c r="AE317" s="9" t="s">
        <v>283</v>
      </c>
    </row>
    <row r="318" spans="1:31" x14ac:dyDescent="0.25">
      <c r="A318" s="1">
        <v>40405</v>
      </c>
      <c r="B318" s="5" t="s">
        <v>491</v>
      </c>
      <c r="C318" s="5" t="s">
        <v>502</v>
      </c>
      <c r="D318" s="5" t="s">
        <v>497</v>
      </c>
      <c r="E318" s="5" t="s">
        <v>235</v>
      </c>
      <c r="F318" s="7" t="str">
        <f>CONCATENATE(VLOOKUP(E318,T_REGIONES[],2),"_",VLOOKUP(B318,T_PROVINCIAS[],2))</f>
        <v>CR_HER</v>
      </c>
      <c r="G318" s="7" t="str">
        <f t="shared" si="8"/>
        <v>CR_HER_SANTA BARBARA</v>
      </c>
      <c r="H318" s="12" t="str">
        <f t="shared" si="9"/>
        <v>DIST_CR_HER_404</v>
      </c>
      <c r="I318" s="5">
        <v>1</v>
      </c>
      <c r="J318" s="5"/>
      <c r="K318" s="5"/>
      <c r="L318" s="5"/>
      <c r="AE318" s="58" t="s">
        <v>1215</v>
      </c>
    </row>
    <row r="319" spans="1:31" ht="13" x14ac:dyDescent="0.3">
      <c r="A319" s="1">
        <v>40406</v>
      </c>
      <c r="B319" s="5" t="s">
        <v>491</v>
      </c>
      <c r="C319" s="5" t="s">
        <v>502</v>
      </c>
      <c r="D319" s="5" t="s">
        <v>504</v>
      </c>
      <c r="E319" s="5" t="s">
        <v>235</v>
      </c>
      <c r="F319" s="7" t="str">
        <f>CONCATENATE(VLOOKUP(E319,T_REGIONES[],2),"_",VLOOKUP(B319,T_PROVINCIAS[],2))</f>
        <v>CR_HER</v>
      </c>
      <c r="G319" s="7" t="str">
        <f t="shared" si="8"/>
        <v>CR_HER_SANTA BARBARA</v>
      </c>
      <c r="H319" s="12" t="str">
        <f t="shared" si="9"/>
        <v>DIST_CR_HER_404</v>
      </c>
      <c r="I319" s="5">
        <v>1</v>
      </c>
      <c r="J319" s="5"/>
      <c r="K319" s="5"/>
      <c r="L319" s="5"/>
      <c r="AA319" s="21"/>
      <c r="AB319" s="21"/>
      <c r="AC319" s="9" t="s">
        <v>322</v>
      </c>
      <c r="AD319" s="21" t="s">
        <v>924</v>
      </c>
      <c r="AE319" s="9" t="s">
        <v>324</v>
      </c>
    </row>
    <row r="320" spans="1:31" ht="13" x14ac:dyDescent="0.3">
      <c r="A320" s="1">
        <v>40501</v>
      </c>
      <c r="B320" s="5" t="s">
        <v>491</v>
      </c>
      <c r="C320" s="6" t="s">
        <v>248</v>
      </c>
      <c r="D320" s="6" t="s">
        <v>248</v>
      </c>
      <c r="E320" s="5" t="s">
        <v>235</v>
      </c>
      <c r="F320" s="7" t="str">
        <f>CONCATENATE(VLOOKUP(E320,T_REGIONES[],2),"_",VLOOKUP(B320,T_PROVINCIAS[],2))</f>
        <v>CR_HER</v>
      </c>
      <c r="G320" s="7" t="str">
        <f t="shared" si="8"/>
        <v>CR_HER_SAN RAFAEL</v>
      </c>
      <c r="H320" s="12" t="str">
        <f t="shared" si="9"/>
        <v>DIST_CR_HER_405</v>
      </c>
      <c r="I320" s="5">
        <v>1</v>
      </c>
      <c r="J320" s="5"/>
      <c r="K320" s="5"/>
      <c r="L320" s="5"/>
      <c r="AA320" s="21"/>
      <c r="AB320" s="21"/>
      <c r="AC320" s="9"/>
      <c r="AD320" s="21"/>
      <c r="AE320" s="9" t="s">
        <v>323</v>
      </c>
    </row>
    <row r="321" spans="1:31" ht="13" x14ac:dyDescent="0.3">
      <c r="A321" s="1">
        <v>40502</v>
      </c>
      <c r="B321" s="5" t="s">
        <v>491</v>
      </c>
      <c r="C321" s="6" t="s">
        <v>248</v>
      </c>
      <c r="D321" s="6" t="s">
        <v>302</v>
      </c>
      <c r="E321" s="5" t="s">
        <v>235</v>
      </c>
      <c r="F321" s="7" t="str">
        <f>CONCATENATE(VLOOKUP(E321,T_REGIONES[],2),"_",VLOOKUP(B321,T_PROVINCIAS[],2))</f>
        <v>CR_HER</v>
      </c>
      <c r="G321" s="7" t="str">
        <f t="shared" si="8"/>
        <v>CR_HER_SAN RAFAEL</v>
      </c>
      <c r="H321" s="12" t="str">
        <f t="shared" si="9"/>
        <v>DIST_CR_HER_405</v>
      </c>
      <c r="I321" s="5">
        <v>1</v>
      </c>
      <c r="J321" s="5"/>
      <c r="K321" s="5"/>
      <c r="L321" s="5"/>
      <c r="AA321" s="21"/>
      <c r="AB321" s="21"/>
      <c r="AC321" s="9"/>
      <c r="AD321" s="21"/>
      <c r="AE321" s="9" t="s">
        <v>325</v>
      </c>
    </row>
    <row r="322" spans="1:31" ht="13" x14ac:dyDescent="0.3">
      <c r="A322" s="1">
        <v>40503</v>
      </c>
      <c r="B322" s="5" t="s">
        <v>491</v>
      </c>
      <c r="C322" s="6" t="s">
        <v>248</v>
      </c>
      <c r="D322" s="6" t="s">
        <v>262</v>
      </c>
      <c r="E322" s="5" t="s">
        <v>235</v>
      </c>
      <c r="F322" s="7" t="str">
        <f>CONCATENATE(VLOOKUP(E322,T_REGIONES[],2),"_",VLOOKUP(B322,T_PROVINCIAS[],2))</f>
        <v>CR_HER</v>
      </c>
      <c r="G322" s="7" t="str">
        <f t="shared" si="8"/>
        <v>CR_HER_SAN RAFAEL</v>
      </c>
      <c r="H322" s="12" t="str">
        <f t="shared" si="9"/>
        <v>DIST_CR_HER_405</v>
      </c>
      <c r="I322" s="5">
        <v>1</v>
      </c>
      <c r="J322" s="5"/>
      <c r="K322" s="5"/>
      <c r="L322" s="5"/>
      <c r="AA322" s="21"/>
      <c r="AE322" s="58" t="s">
        <v>1215</v>
      </c>
    </row>
    <row r="323" spans="1:31" ht="13" x14ac:dyDescent="0.3">
      <c r="A323" s="1">
        <v>40504</v>
      </c>
      <c r="B323" s="5" t="s">
        <v>491</v>
      </c>
      <c r="C323" s="6" t="s">
        <v>248</v>
      </c>
      <c r="D323" s="6" t="s">
        <v>372</v>
      </c>
      <c r="E323" s="5" t="s">
        <v>235</v>
      </c>
      <c r="F323" s="7" t="str">
        <f>CONCATENATE(VLOOKUP(E323,T_REGIONES[],2),"_",VLOOKUP(B323,T_PROVINCIAS[],2))</f>
        <v>CR_HER</v>
      </c>
      <c r="G323" s="7" t="str">
        <f t="shared" si="8"/>
        <v>CR_HER_SAN RAFAEL</v>
      </c>
      <c r="H323" s="12" t="str">
        <f t="shared" si="9"/>
        <v>DIST_CR_HER_405</v>
      </c>
      <c r="I323" s="5">
        <v>1</v>
      </c>
      <c r="J323" s="5"/>
      <c r="K323" s="5"/>
      <c r="L323" s="5"/>
      <c r="AA323" s="21"/>
      <c r="AB323" s="21"/>
      <c r="AC323" s="9" t="s">
        <v>261</v>
      </c>
      <c r="AD323" s="21" t="s">
        <v>925</v>
      </c>
      <c r="AE323" s="9" t="s">
        <v>264</v>
      </c>
    </row>
    <row r="324" spans="1:31" ht="13" x14ac:dyDescent="0.3">
      <c r="A324" s="1">
        <v>40505</v>
      </c>
      <c r="B324" s="5" t="s">
        <v>491</v>
      </c>
      <c r="C324" s="6" t="s">
        <v>248</v>
      </c>
      <c r="D324" s="6" t="s">
        <v>505</v>
      </c>
      <c r="E324" s="5" t="s">
        <v>235</v>
      </c>
      <c r="F324" s="7" t="str">
        <f>CONCATENATE(VLOOKUP(E324,T_REGIONES[],2),"_",VLOOKUP(B324,T_PROVINCIAS[],2))</f>
        <v>CR_HER</v>
      </c>
      <c r="G324" s="7" t="str">
        <f t="shared" si="8"/>
        <v>CR_HER_SAN RAFAEL</v>
      </c>
      <c r="H324" s="12" t="str">
        <f t="shared" si="9"/>
        <v>DIST_CR_HER_405</v>
      </c>
      <c r="I324" s="5">
        <v>1</v>
      </c>
      <c r="J324" s="5"/>
      <c r="K324" s="5"/>
      <c r="L324" s="5"/>
      <c r="AA324" s="21"/>
      <c r="AB324" s="21"/>
      <c r="AC324" s="9"/>
      <c r="AD324" s="21"/>
      <c r="AE324" s="9" t="s">
        <v>266</v>
      </c>
    </row>
    <row r="325" spans="1:31" ht="13" x14ac:dyDescent="0.3">
      <c r="A325" s="1">
        <v>40601</v>
      </c>
      <c r="B325" s="5" t="s">
        <v>491</v>
      </c>
      <c r="C325" s="5" t="s">
        <v>306</v>
      </c>
      <c r="D325" s="5" t="s">
        <v>306</v>
      </c>
      <c r="E325" s="5" t="s">
        <v>235</v>
      </c>
      <c r="F325" s="7" t="str">
        <f>CONCATENATE(VLOOKUP(E325,T_REGIONES[],2),"_",VLOOKUP(B325,T_PROVINCIAS[],2))</f>
        <v>CR_HER</v>
      </c>
      <c r="G325" s="7" t="str">
        <f t="shared" ref="G325:G388" si="10">CONCATENATE(F325,"_",C325)</f>
        <v>CR_HER_SAN ISIDRO</v>
      </c>
      <c r="H325" s="12" t="str">
        <f t="shared" si="9"/>
        <v>DIST_CR_HER_406</v>
      </c>
      <c r="I325" s="5">
        <v>1</v>
      </c>
      <c r="J325" s="5"/>
      <c r="K325" s="5"/>
      <c r="L325" s="5"/>
      <c r="AA325" s="21"/>
      <c r="AB325" s="21"/>
      <c r="AC325" s="9"/>
      <c r="AD325" s="21"/>
      <c r="AE325" s="9" t="s">
        <v>268</v>
      </c>
    </row>
    <row r="326" spans="1:31" ht="13" x14ac:dyDescent="0.3">
      <c r="A326" s="1">
        <v>40602</v>
      </c>
      <c r="B326" s="5" t="s">
        <v>491</v>
      </c>
      <c r="C326" s="5" t="s">
        <v>306</v>
      </c>
      <c r="D326" s="5" t="s">
        <v>506</v>
      </c>
      <c r="E326" s="5" t="s">
        <v>235</v>
      </c>
      <c r="F326" s="7" t="str">
        <f>CONCATENATE(VLOOKUP(E326,T_REGIONES[],2),"_",VLOOKUP(B326,T_PROVINCIAS[],2))</f>
        <v>CR_HER</v>
      </c>
      <c r="G326" s="7" t="str">
        <f t="shared" si="10"/>
        <v>CR_HER_SAN ISIDRO</v>
      </c>
      <c r="H326" s="12" t="str">
        <f t="shared" ref="H326:H389" si="11">CONCATENATE("DIST_",F326,"_",MID(A326,1,3))</f>
        <v>DIST_CR_HER_406</v>
      </c>
      <c r="I326" s="5">
        <v>1</v>
      </c>
      <c r="J326" s="5"/>
      <c r="K326" s="5"/>
      <c r="L326" s="5"/>
      <c r="AA326" s="21"/>
      <c r="AB326" s="21"/>
      <c r="AC326" s="9"/>
      <c r="AD326" s="21"/>
      <c r="AE326" s="9" t="s">
        <v>267</v>
      </c>
    </row>
    <row r="327" spans="1:31" ht="13" x14ac:dyDescent="0.3">
      <c r="A327" s="1">
        <v>40603</v>
      </c>
      <c r="B327" s="5" t="s">
        <v>491</v>
      </c>
      <c r="C327" s="5" t="s">
        <v>306</v>
      </c>
      <c r="D327" s="5" t="s">
        <v>505</v>
      </c>
      <c r="E327" s="5" t="s">
        <v>235</v>
      </c>
      <c r="F327" s="7" t="str">
        <f>CONCATENATE(VLOOKUP(E327,T_REGIONES[],2),"_",VLOOKUP(B327,T_PROVINCIAS[],2))</f>
        <v>CR_HER</v>
      </c>
      <c r="G327" s="7" t="str">
        <f t="shared" si="10"/>
        <v>CR_HER_SAN ISIDRO</v>
      </c>
      <c r="H327" s="12" t="str">
        <f t="shared" si="11"/>
        <v>DIST_CR_HER_406</v>
      </c>
      <c r="I327" s="5">
        <v>1</v>
      </c>
      <c r="J327" s="5"/>
      <c r="K327" s="5"/>
      <c r="L327" s="5"/>
      <c r="AA327" s="21"/>
      <c r="AB327" s="21"/>
      <c r="AC327" s="9"/>
      <c r="AD327" s="21"/>
      <c r="AE327" s="9" t="s">
        <v>265</v>
      </c>
    </row>
    <row r="328" spans="1:31" ht="13" x14ac:dyDescent="0.3">
      <c r="A328" s="1">
        <v>40604</v>
      </c>
      <c r="B328" s="5" t="s">
        <v>491</v>
      </c>
      <c r="C328" s="5" t="s">
        <v>306</v>
      </c>
      <c r="D328" s="5" t="s">
        <v>290</v>
      </c>
      <c r="E328" s="5" t="s">
        <v>235</v>
      </c>
      <c r="F328" s="7" t="str">
        <f>CONCATENATE(VLOOKUP(E328,T_REGIONES[],2),"_",VLOOKUP(B328,T_PROVINCIAS[],2))</f>
        <v>CR_HER</v>
      </c>
      <c r="G328" s="7" t="str">
        <f t="shared" si="10"/>
        <v>CR_HER_SAN ISIDRO</v>
      </c>
      <c r="H328" s="12" t="str">
        <f t="shared" si="11"/>
        <v>DIST_CR_HER_406</v>
      </c>
      <c r="I328" s="5">
        <v>1</v>
      </c>
      <c r="J328" s="5"/>
      <c r="K328" s="5"/>
      <c r="L328" s="5"/>
      <c r="AA328" s="21"/>
      <c r="AB328" s="21"/>
      <c r="AC328" s="9"/>
      <c r="AD328" s="21"/>
      <c r="AE328" s="9" t="s">
        <v>263</v>
      </c>
    </row>
    <row r="329" spans="1:31" ht="13" x14ac:dyDescent="0.3">
      <c r="A329" s="1">
        <v>40701</v>
      </c>
      <c r="B329" s="5" t="s">
        <v>491</v>
      </c>
      <c r="C329" s="6" t="s">
        <v>507</v>
      </c>
      <c r="D329" s="6" t="s">
        <v>247</v>
      </c>
      <c r="E329" s="5" t="s">
        <v>235</v>
      </c>
      <c r="F329" s="7" t="str">
        <f>CONCATENATE(VLOOKUP(E329,T_REGIONES[],2),"_",VLOOKUP(B329,T_PROVINCIAS[],2))</f>
        <v>CR_HER</v>
      </c>
      <c r="G329" s="7" t="str">
        <f t="shared" si="10"/>
        <v>CR_HER_BELEN</v>
      </c>
      <c r="H329" s="12" t="str">
        <f t="shared" si="11"/>
        <v>DIST_CR_HER_407</v>
      </c>
      <c r="I329" s="5">
        <v>1</v>
      </c>
      <c r="J329" s="5"/>
      <c r="K329" s="5"/>
      <c r="L329" s="5"/>
      <c r="AA329" s="21"/>
      <c r="AB329" s="21"/>
      <c r="AC329" s="9"/>
      <c r="AD329" s="21"/>
      <c r="AE329" s="9" t="s">
        <v>247</v>
      </c>
    </row>
    <row r="330" spans="1:31" ht="13" x14ac:dyDescent="0.3">
      <c r="A330" s="1">
        <v>40702</v>
      </c>
      <c r="B330" s="5" t="s">
        <v>491</v>
      </c>
      <c r="C330" s="6" t="s">
        <v>507</v>
      </c>
      <c r="D330" s="6" t="s">
        <v>508</v>
      </c>
      <c r="E330" s="5" t="s">
        <v>235</v>
      </c>
      <c r="F330" s="7" t="str">
        <f>CONCATENATE(VLOOKUP(E330,T_REGIONES[],2),"_",VLOOKUP(B330,T_PROVINCIAS[],2))</f>
        <v>CR_HER</v>
      </c>
      <c r="G330" s="7" t="str">
        <f t="shared" si="10"/>
        <v>CR_HER_BELEN</v>
      </c>
      <c r="H330" s="12" t="str">
        <f t="shared" si="11"/>
        <v>DIST_CR_HER_407</v>
      </c>
      <c r="I330" s="5">
        <v>1</v>
      </c>
      <c r="J330" s="5"/>
      <c r="K330" s="5"/>
      <c r="L330" s="5"/>
      <c r="AA330" s="21"/>
      <c r="AB330" s="21"/>
      <c r="AC330" s="9"/>
      <c r="AD330" s="21"/>
      <c r="AE330" s="9" t="s">
        <v>248</v>
      </c>
    </row>
    <row r="331" spans="1:31" ht="13" x14ac:dyDescent="0.3">
      <c r="A331" s="1">
        <v>40703</v>
      </c>
      <c r="B331" s="5" t="s">
        <v>491</v>
      </c>
      <c r="C331" s="6" t="s">
        <v>507</v>
      </c>
      <c r="D331" s="6" t="s">
        <v>509</v>
      </c>
      <c r="E331" s="5" t="s">
        <v>235</v>
      </c>
      <c r="F331" s="7" t="str">
        <f>CONCATENATE(VLOOKUP(E331,T_REGIONES[],2),"_",VLOOKUP(B331,T_PROVINCIAS[],2))</f>
        <v>CR_HER</v>
      </c>
      <c r="G331" s="7" t="str">
        <f t="shared" si="10"/>
        <v>CR_HER_BELEN</v>
      </c>
      <c r="H331" s="12" t="str">
        <f t="shared" si="11"/>
        <v>DIST_CR_HER_407</v>
      </c>
      <c r="I331" s="5">
        <v>1</v>
      </c>
      <c r="J331" s="5"/>
      <c r="K331" s="5"/>
      <c r="L331" s="5"/>
      <c r="AA331" s="21"/>
      <c r="AB331" s="21"/>
      <c r="AC331" s="9"/>
      <c r="AD331" s="21"/>
      <c r="AE331" s="9" t="s">
        <v>262</v>
      </c>
    </row>
    <row r="332" spans="1:31" ht="13" x14ac:dyDescent="0.3">
      <c r="A332" s="1">
        <v>40801</v>
      </c>
      <c r="B332" s="5" t="s">
        <v>491</v>
      </c>
      <c r="C332" s="5" t="s">
        <v>510</v>
      </c>
      <c r="D332" s="5" t="s">
        <v>511</v>
      </c>
      <c r="E332" s="5" t="s">
        <v>235</v>
      </c>
      <c r="F332" s="7" t="str">
        <f>CONCATENATE(VLOOKUP(E332,T_REGIONES[],2),"_",VLOOKUP(B332,T_PROVINCIAS[],2))</f>
        <v>CR_HER</v>
      </c>
      <c r="G332" s="7" t="str">
        <f t="shared" si="10"/>
        <v>CR_HER_FLORES</v>
      </c>
      <c r="H332" s="12" t="str">
        <f t="shared" si="11"/>
        <v>DIST_CR_HER_408</v>
      </c>
      <c r="I332" s="5">
        <v>1</v>
      </c>
      <c r="J332" s="5"/>
      <c r="K332" s="5"/>
      <c r="L332" s="5"/>
      <c r="AA332" s="21"/>
      <c r="AE332" s="58" t="s">
        <v>1215</v>
      </c>
    </row>
    <row r="333" spans="1:31" ht="13" x14ac:dyDescent="0.3">
      <c r="A333" s="1">
        <v>40802</v>
      </c>
      <c r="B333" s="5" t="s">
        <v>491</v>
      </c>
      <c r="C333" s="5" t="s">
        <v>510</v>
      </c>
      <c r="D333" s="5" t="s">
        <v>512</v>
      </c>
      <c r="E333" s="5" t="s">
        <v>235</v>
      </c>
      <c r="F333" s="7" t="str">
        <f>CONCATENATE(VLOOKUP(E333,T_REGIONES[],2),"_",VLOOKUP(B333,T_PROVINCIAS[],2))</f>
        <v>CR_HER</v>
      </c>
      <c r="G333" s="7" t="str">
        <f t="shared" si="10"/>
        <v>CR_HER_FLORES</v>
      </c>
      <c r="H333" s="12" t="str">
        <f t="shared" si="11"/>
        <v>DIST_CR_HER_408</v>
      </c>
      <c r="I333" s="5">
        <v>1</v>
      </c>
      <c r="J333" s="5"/>
      <c r="K333" s="5"/>
      <c r="L333" s="5"/>
      <c r="AA333" s="21"/>
      <c r="AB333" s="21"/>
      <c r="AC333" s="9" t="s">
        <v>233</v>
      </c>
      <c r="AD333" s="21" t="s">
        <v>926</v>
      </c>
      <c r="AE333" s="9" t="s">
        <v>234</v>
      </c>
    </row>
    <row r="334" spans="1:31" ht="13" x14ac:dyDescent="0.3">
      <c r="A334" s="1">
        <v>40803</v>
      </c>
      <c r="B334" s="5" t="s">
        <v>491</v>
      </c>
      <c r="C334" s="5" t="s">
        <v>510</v>
      </c>
      <c r="D334" s="5" t="s">
        <v>513</v>
      </c>
      <c r="E334" s="5" t="s">
        <v>235</v>
      </c>
      <c r="F334" s="7" t="str">
        <f>CONCATENATE(VLOOKUP(E334,T_REGIONES[],2),"_",VLOOKUP(B334,T_PROVINCIAS[],2))</f>
        <v>CR_HER</v>
      </c>
      <c r="G334" s="7" t="str">
        <f t="shared" si="10"/>
        <v>CR_HER_FLORES</v>
      </c>
      <c r="H334" s="12" t="str">
        <f t="shared" si="11"/>
        <v>DIST_CR_HER_408</v>
      </c>
      <c r="I334" s="5">
        <v>1</v>
      </c>
      <c r="J334" s="5"/>
      <c r="K334" s="5"/>
      <c r="L334" s="5"/>
      <c r="AA334" s="21"/>
      <c r="AB334" s="21"/>
      <c r="AC334" s="9"/>
      <c r="AD334" s="21"/>
      <c r="AE334" s="9" t="s">
        <v>238</v>
      </c>
    </row>
    <row r="335" spans="1:31" ht="13" x14ac:dyDescent="0.3">
      <c r="A335" s="1">
        <v>40901</v>
      </c>
      <c r="B335" s="5" t="s">
        <v>491</v>
      </c>
      <c r="C335" s="6" t="s">
        <v>331</v>
      </c>
      <c r="D335" s="6" t="s">
        <v>331</v>
      </c>
      <c r="E335" s="5" t="s">
        <v>235</v>
      </c>
      <c r="F335" s="7" t="str">
        <f>CONCATENATE(VLOOKUP(E335,T_REGIONES[],2),"_",VLOOKUP(B335,T_PROVINCIAS[],2))</f>
        <v>CR_HER</v>
      </c>
      <c r="G335" s="7" t="str">
        <f t="shared" si="10"/>
        <v>CR_HER_SAN PABLO</v>
      </c>
      <c r="H335" s="12" t="str">
        <f t="shared" si="11"/>
        <v>DIST_CR_HER_409</v>
      </c>
      <c r="I335" s="5">
        <v>1</v>
      </c>
      <c r="J335" s="5"/>
      <c r="K335" s="5"/>
      <c r="L335" s="5"/>
      <c r="AA335" s="21"/>
      <c r="AB335" s="21"/>
      <c r="AC335" s="9"/>
      <c r="AD335" s="21"/>
      <c r="AE335" s="9" t="s">
        <v>244</v>
      </c>
    </row>
    <row r="336" spans="1:31" ht="13" x14ac:dyDescent="0.3">
      <c r="A336" s="1">
        <v>40902</v>
      </c>
      <c r="B336" s="5" t="s">
        <v>491</v>
      </c>
      <c r="C336" s="6" t="s">
        <v>331</v>
      </c>
      <c r="D336" s="6" t="s">
        <v>514</v>
      </c>
      <c r="E336" s="5" t="s">
        <v>235</v>
      </c>
      <c r="F336" s="7" t="str">
        <f>CONCATENATE(VLOOKUP(E336,T_REGIONES[],2),"_",VLOOKUP(B336,T_PROVINCIAS[],2))</f>
        <v>CR_HER</v>
      </c>
      <c r="G336" s="7" t="str">
        <f t="shared" si="10"/>
        <v>CR_HER_SAN PABLO</v>
      </c>
      <c r="H336" s="12" t="str">
        <f t="shared" si="11"/>
        <v>DIST_CR_HER_409</v>
      </c>
      <c r="I336" s="5">
        <v>1</v>
      </c>
      <c r="J336" s="5"/>
      <c r="K336" s="5"/>
      <c r="L336" s="5"/>
      <c r="AA336" s="21"/>
      <c r="AB336" s="21"/>
      <c r="AC336" s="9"/>
      <c r="AD336" s="21"/>
      <c r="AE336" s="9" t="s">
        <v>237</v>
      </c>
    </row>
    <row r="337" spans="1:31" ht="13" x14ac:dyDescent="0.3">
      <c r="A337" s="1">
        <v>41001</v>
      </c>
      <c r="B337" s="5" t="s">
        <v>491</v>
      </c>
      <c r="C337" s="5" t="s">
        <v>367</v>
      </c>
      <c r="D337" s="5" t="s">
        <v>515</v>
      </c>
      <c r="E337" s="5" t="s">
        <v>368</v>
      </c>
      <c r="F337" s="7" t="str">
        <f>CONCATENATE(VLOOKUP(E337,T_REGIONES[],2),"_",VLOOKUP(B337,T_PROVINCIAS[],2))</f>
        <v>HN_HER</v>
      </c>
      <c r="G337" s="7" t="str">
        <f t="shared" si="10"/>
        <v>HN_HER_SARAPIQUI</v>
      </c>
      <c r="H337" s="12" t="str">
        <f t="shared" si="11"/>
        <v>DIST_HN_HER_410</v>
      </c>
      <c r="I337" s="5"/>
      <c r="J337" s="5"/>
      <c r="K337" s="5">
        <v>1</v>
      </c>
      <c r="L337" s="5"/>
      <c r="AA337" s="21"/>
      <c r="AB337" s="21"/>
      <c r="AC337" s="9"/>
      <c r="AD337" s="21"/>
      <c r="AE337" s="9" t="s">
        <v>242</v>
      </c>
    </row>
    <row r="338" spans="1:31" ht="13" x14ac:dyDescent="0.3">
      <c r="A338" s="1">
        <v>41002</v>
      </c>
      <c r="B338" s="5" t="s">
        <v>491</v>
      </c>
      <c r="C338" s="5" t="s">
        <v>367</v>
      </c>
      <c r="D338" s="5" t="s">
        <v>516</v>
      </c>
      <c r="E338" s="5" t="s">
        <v>368</v>
      </c>
      <c r="F338" s="7" t="str">
        <f>CONCATENATE(VLOOKUP(E338,T_REGIONES[],2),"_",VLOOKUP(B338,T_PROVINCIAS[],2))</f>
        <v>HN_HER</v>
      </c>
      <c r="G338" s="7" t="str">
        <f t="shared" si="10"/>
        <v>HN_HER_SARAPIQUI</v>
      </c>
      <c r="H338" s="12" t="str">
        <f t="shared" si="11"/>
        <v>DIST_HN_HER_410</v>
      </c>
      <c r="I338" s="5"/>
      <c r="J338" s="5"/>
      <c r="K338" s="5"/>
      <c r="L338" s="5"/>
      <c r="AA338" s="21"/>
      <c r="AB338" s="21"/>
      <c r="AC338" s="9"/>
      <c r="AD338" s="21"/>
      <c r="AE338" s="9" t="s">
        <v>236</v>
      </c>
    </row>
    <row r="339" spans="1:31" ht="13" x14ac:dyDescent="0.3">
      <c r="A339" s="1">
        <v>41003</v>
      </c>
      <c r="B339" s="5" t="s">
        <v>491</v>
      </c>
      <c r="C339" s="5" t="s">
        <v>367</v>
      </c>
      <c r="D339" s="5" t="s">
        <v>517</v>
      </c>
      <c r="E339" s="5" t="s">
        <v>368</v>
      </c>
      <c r="F339" s="7" t="str">
        <f>CONCATENATE(VLOOKUP(E339,T_REGIONES[],2),"_",VLOOKUP(B339,T_PROVINCIAS[],2))</f>
        <v>HN_HER</v>
      </c>
      <c r="G339" s="7" t="str">
        <f t="shared" si="10"/>
        <v>HN_HER_SARAPIQUI</v>
      </c>
      <c r="H339" s="12" t="str">
        <f t="shared" si="11"/>
        <v>DIST_HN_HER_410</v>
      </c>
      <c r="I339" s="5"/>
      <c r="J339" s="5"/>
      <c r="K339" s="5"/>
      <c r="L339" s="5"/>
      <c r="AA339" s="21"/>
      <c r="AB339" s="21"/>
      <c r="AC339" s="9"/>
      <c r="AD339" s="21"/>
      <c r="AE339" s="9" t="s">
        <v>243</v>
      </c>
    </row>
    <row r="340" spans="1:31" ht="13" x14ac:dyDescent="0.3">
      <c r="A340" s="1">
        <v>41004</v>
      </c>
      <c r="B340" s="5" t="s">
        <v>491</v>
      </c>
      <c r="C340" s="5" t="s">
        <v>367</v>
      </c>
      <c r="D340" s="5" t="s">
        <v>518</v>
      </c>
      <c r="E340" s="5" t="s">
        <v>368</v>
      </c>
      <c r="F340" s="7" t="str">
        <f>CONCATENATE(VLOOKUP(E340,T_REGIONES[],2),"_",VLOOKUP(B340,T_PROVINCIAS[],2))</f>
        <v>HN_HER</v>
      </c>
      <c r="G340" s="7" t="str">
        <f t="shared" si="10"/>
        <v>HN_HER_SARAPIQUI</v>
      </c>
      <c r="H340" s="12" t="str">
        <f t="shared" si="11"/>
        <v>DIST_HN_HER_410</v>
      </c>
      <c r="I340" s="5"/>
      <c r="J340" s="5"/>
      <c r="K340" s="5">
        <v>1</v>
      </c>
      <c r="L340" s="5"/>
      <c r="AA340" s="21"/>
      <c r="AB340" s="21"/>
      <c r="AC340" s="9"/>
      <c r="AD340" s="21"/>
      <c r="AE340" s="9" t="s">
        <v>240</v>
      </c>
    </row>
    <row r="341" spans="1:31" ht="13" x14ac:dyDescent="0.3">
      <c r="A341" s="1">
        <v>41005</v>
      </c>
      <c r="B341" s="5" t="s">
        <v>491</v>
      </c>
      <c r="C341" s="5" t="s">
        <v>367</v>
      </c>
      <c r="D341" s="5" t="s">
        <v>519</v>
      </c>
      <c r="E341" s="5" t="s">
        <v>368</v>
      </c>
      <c r="F341" s="7" t="str">
        <f>CONCATENATE(VLOOKUP(E341,T_REGIONES[],2),"_",VLOOKUP(B341,T_PROVINCIAS[],2))</f>
        <v>HN_HER</v>
      </c>
      <c r="G341" s="7" t="str">
        <f t="shared" si="10"/>
        <v>HN_HER_SARAPIQUI</v>
      </c>
      <c r="H341" s="12" t="str">
        <f t="shared" si="11"/>
        <v>DIST_HN_HER_410</v>
      </c>
      <c r="I341" s="5"/>
      <c r="J341" s="5"/>
      <c r="K341" s="5">
        <v>1</v>
      </c>
      <c r="L341" s="5"/>
      <c r="AA341" s="21"/>
      <c r="AB341" s="21"/>
      <c r="AC341" s="9"/>
      <c r="AD341" s="21"/>
      <c r="AE341" s="9" t="s">
        <v>245</v>
      </c>
    </row>
    <row r="342" spans="1:31" ht="13" x14ac:dyDescent="0.3">
      <c r="A342" s="1">
        <v>50101</v>
      </c>
      <c r="B342" s="5" t="s">
        <v>520</v>
      </c>
      <c r="C342" s="6" t="s">
        <v>521</v>
      </c>
      <c r="D342" s="6" t="s">
        <v>521</v>
      </c>
      <c r="E342" s="5" t="s">
        <v>522</v>
      </c>
      <c r="F342" s="7" t="str">
        <f>CONCATENATE(VLOOKUP(E342,T_REGIONES[],2),"_",VLOOKUP(B342,T_PROVINCIAS[],2))</f>
        <v>CH_GUA</v>
      </c>
      <c r="G342" s="7" t="str">
        <f t="shared" si="10"/>
        <v>CH_GUA_LIBERIA</v>
      </c>
      <c r="H342" s="12" t="str">
        <f t="shared" si="11"/>
        <v>DIST_CH_GUA_501</v>
      </c>
      <c r="I342" s="5"/>
      <c r="J342" s="5"/>
      <c r="K342" s="5"/>
      <c r="L342" s="5"/>
      <c r="AA342" s="21"/>
      <c r="AB342" s="21"/>
      <c r="AC342" s="9"/>
      <c r="AD342" s="21"/>
      <c r="AE342" s="9" t="s">
        <v>241</v>
      </c>
    </row>
    <row r="343" spans="1:31" ht="13" x14ac:dyDescent="0.3">
      <c r="A343" s="1">
        <v>50102</v>
      </c>
      <c r="B343" s="5" t="s">
        <v>520</v>
      </c>
      <c r="C343" s="6" t="s">
        <v>521</v>
      </c>
      <c r="D343" s="6" t="s">
        <v>523</v>
      </c>
      <c r="E343" s="5" t="s">
        <v>522</v>
      </c>
      <c r="F343" s="7" t="str">
        <f>CONCATENATE(VLOOKUP(E343,T_REGIONES[],2),"_",VLOOKUP(B343,T_PROVINCIAS[],2))</f>
        <v>CH_GUA</v>
      </c>
      <c r="G343" s="7" t="str">
        <f t="shared" si="10"/>
        <v>CH_GUA_LIBERIA</v>
      </c>
      <c r="H343" s="12" t="str">
        <f t="shared" si="11"/>
        <v>DIST_CH_GUA_501</v>
      </c>
      <c r="I343" s="5"/>
      <c r="J343" s="5"/>
      <c r="K343" s="5"/>
      <c r="L343" s="5"/>
      <c r="AA343" s="21"/>
      <c r="AB343" s="21"/>
      <c r="AC343" s="9"/>
      <c r="AD343" s="21"/>
      <c r="AE343" s="9" t="s">
        <v>239</v>
      </c>
    </row>
    <row r="344" spans="1:31" x14ac:dyDescent="0.25">
      <c r="A344" s="1">
        <v>50103</v>
      </c>
      <c r="B344" s="5" t="s">
        <v>520</v>
      </c>
      <c r="C344" s="6" t="s">
        <v>521</v>
      </c>
      <c r="D344" s="6" t="s">
        <v>524</v>
      </c>
      <c r="E344" s="5" t="s">
        <v>522</v>
      </c>
      <c r="F344" s="7" t="str">
        <f>CONCATENATE(VLOOKUP(E344,T_REGIONES[],2),"_",VLOOKUP(B344,T_PROVINCIAS[],2))</f>
        <v>CH_GUA</v>
      </c>
      <c r="G344" s="7" t="str">
        <f t="shared" si="10"/>
        <v>CH_GUA_LIBERIA</v>
      </c>
      <c r="H344" s="12" t="str">
        <f t="shared" si="11"/>
        <v>DIST_CH_GUA_501</v>
      </c>
      <c r="I344" s="5"/>
      <c r="J344" s="5"/>
      <c r="K344" s="5"/>
      <c r="L344" s="5"/>
      <c r="AE344" s="58" t="s">
        <v>1215</v>
      </c>
    </row>
    <row r="345" spans="1:31" ht="13" x14ac:dyDescent="0.3">
      <c r="A345" s="1">
        <v>50104</v>
      </c>
      <c r="B345" s="5" t="s">
        <v>520</v>
      </c>
      <c r="C345" s="6" t="s">
        <v>521</v>
      </c>
      <c r="D345" s="6" t="s">
        <v>525</v>
      </c>
      <c r="E345" s="5" t="s">
        <v>522</v>
      </c>
      <c r="F345" s="7" t="str">
        <f>CONCATENATE(VLOOKUP(E345,T_REGIONES[],2),"_",VLOOKUP(B345,T_PROVINCIAS[],2))</f>
        <v>CH_GUA</v>
      </c>
      <c r="G345" s="7" t="str">
        <f t="shared" si="10"/>
        <v>CH_GUA_LIBERIA</v>
      </c>
      <c r="H345" s="12" t="str">
        <f t="shared" si="11"/>
        <v>DIST_CH_GUA_501</v>
      </c>
      <c r="I345" s="5"/>
      <c r="J345" s="5">
        <v>1</v>
      </c>
      <c r="K345" s="5"/>
      <c r="L345" s="5"/>
      <c r="AA345" s="21"/>
      <c r="AB345" s="21"/>
      <c r="AC345" s="9" t="s">
        <v>296</v>
      </c>
      <c r="AD345" s="21" t="s">
        <v>927</v>
      </c>
      <c r="AE345" s="9" t="s">
        <v>300</v>
      </c>
    </row>
    <row r="346" spans="1:31" ht="13" x14ac:dyDescent="0.3">
      <c r="A346" s="1">
        <v>50105</v>
      </c>
      <c r="B346" s="5" t="s">
        <v>520</v>
      </c>
      <c r="C346" s="6" t="s">
        <v>521</v>
      </c>
      <c r="D346" s="6" t="s">
        <v>526</v>
      </c>
      <c r="E346" s="5" t="s">
        <v>522</v>
      </c>
      <c r="F346" s="7" t="str">
        <f>CONCATENATE(VLOOKUP(E346,T_REGIONES[],2),"_",VLOOKUP(B346,T_PROVINCIAS[],2))</f>
        <v>CH_GUA</v>
      </c>
      <c r="G346" s="7" t="str">
        <f t="shared" si="10"/>
        <v>CH_GUA_LIBERIA</v>
      </c>
      <c r="H346" s="12" t="str">
        <f t="shared" si="11"/>
        <v>DIST_CH_GUA_501</v>
      </c>
      <c r="I346" s="5"/>
      <c r="J346" s="5"/>
      <c r="K346" s="5"/>
      <c r="L346" s="5"/>
      <c r="AA346" s="21"/>
      <c r="AB346" s="21"/>
      <c r="AC346" s="9"/>
      <c r="AD346" s="21"/>
      <c r="AE346" s="9" t="s">
        <v>299</v>
      </c>
    </row>
    <row r="347" spans="1:31" ht="13" x14ac:dyDescent="0.3">
      <c r="A347" s="1">
        <v>50201</v>
      </c>
      <c r="B347" s="5" t="s">
        <v>520</v>
      </c>
      <c r="C347" s="5" t="s">
        <v>527</v>
      </c>
      <c r="D347" s="5" t="s">
        <v>527</v>
      </c>
      <c r="E347" s="5" t="s">
        <v>522</v>
      </c>
      <c r="F347" s="7" t="str">
        <f>CONCATENATE(VLOOKUP(E347,T_REGIONES[],2),"_",VLOOKUP(B347,T_PROVINCIAS[],2))</f>
        <v>CH_GUA</v>
      </c>
      <c r="G347" s="7" t="str">
        <f t="shared" si="10"/>
        <v>CH_GUA_NICOYA</v>
      </c>
      <c r="H347" s="12" t="str">
        <f t="shared" si="11"/>
        <v>DIST_CH_GUA_502</v>
      </c>
      <c r="I347" s="5"/>
      <c r="J347" s="5"/>
      <c r="K347" s="5"/>
      <c r="L347" s="5"/>
      <c r="AA347" s="21"/>
      <c r="AB347" s="21"/>
      <c r="AC347" s="9"/>
      <c r="AD347" s="21"/>
      <c r="AE347" s="9" t="s">
        <v>298</v>
      </c>
    </row>
    <row r="348" spans="1:31" ht="13" x14ac:dyDescent="0.3">
      <c r="A348" s="1">
        <v>50202</v>
      </c>
      <c r="B348" s="5" t="s">
        <v>520</v>
      </c>
      <c r="C348" s="5" t="s">
        <v>527</v>
      </c>
      <c r="D348" s="5" t="s">
        <v>528</v>
      </c>
      <c r="E348" s="5" t="s">
        <v>522</v>
      </c>
      <c r="F348" s="7" t="str">
        <f>CONCATENATE(VLOOKUP(E348,T_REGIONES[],2),"_",VLOOKUP(B348,T_PROVINCIAS[],2))</f>
        <v>CH_GUA</v>
      </c>
      <c r="G348" s="7" t="str">
        <f t="shared" si="10"/>
        <v>CH_GUA_NICOYA</v>
      </c>
      <c r="H348" s="12" t="str">
        <f t="shared" si="11"/>
        <v>DIST_CH_GUA_502</v>
      </c>
      <c r="I348" s="5"/>
      <c r="J348" s="5"/>
      <c r="K348" s="5"/>
      <c r="L348" s="5"/>
      <c r="AA348" s="21"/>
      <c r="AB348" s="21"/>
      <c r="AC348" s="9"/>
      <c r="AD348" s="21"/>
      <c r="AE348" s="9" t="s">
        <v>297</v>
      </c>
    </row>
    <row r="349" spans="1:31" ht="13" x14ac:dyDescent="0.3">
      <c r="A349" s="1">
        <v>50203</v>
      </c>
      <c r="B349" s="5" t="s">
        <v>520</v>
      </c>
      <c r="C349" s="5" t="s">
        <v>527</v>
      </c>
      <c r="D349" s="5" t="s">
        <v>247</v>
      </c>
      <c r="E349" s="5" t="s">
        <v>522</v>
      </c>
      <c r="F349" s="7" t="str">
        <f>CONCATENATE(VLOOKUP(E349,T_REGIONES[],2),"_",VLOOKUP(B349,T_PROVINCIAS[],2))</f>
        <v>CH_GUA</v>
      </c>
      <c r="G349" s="7" t="str">
        <f t="shared" si="10"/>
        <v>CH_GUA_NICOYA</v>
      </c>
      <c r="H349" s="12" t="str">
        <f t="shared" si="11"/>
        <v>DIST_CH_GUA_502</v>
      </c>
      <c r="I349" s="5"/>
      <c r="J349" s="5"/>
      <c r="K349" s="5"/>
      <c r="L349" s="5"/>
      <c r="AA349" s="21"/>
      <c r="AB349" s="21"/>
      <c r="AC349" s="9"/>
      <c r="AD349" s="21"/>
      <c r="AE349" s="9" t="s">
        <v>296</v>
      </c>
    </row>
    <row r="350" spans="1:31" ht="13" x14ac:dyDescent="0.3">
      <c r="A350" s="1">
        <v>50204</v>
      </c>
      <c r="B350" s="5" t="s">
        <v>520</v>
      </c>
      <c r="C350" s="5" t="s">
        <v>527</v>
      </c>
      <c r="D350" s="5" t="s">
        <v>529</v>
      </c>
      <c r="E350" s="5" t="s">
        <v>522</v>
      </c>
      <c r="F350" s="7" t="str">
        <f>CONCATENATE(VLOOKUP(E350,T_REGIONES[],2),"_",VLOOKUP(B350,T_PROVINCIAS[],2))</f>
        <v>CH_GUA</v>
      </c>
      <c r="G350" s="7" t="str">
        <f t="shared" si="10"/>
        <v>CH_GUA_NICOYA</v>
      </c>
      <c r="H350" s="12" t="str">
        <f t="shared" si="11"/>
        <v>DIST_CH_GUA_502</v>
      </c>
      <c r="I350" s="5"/>
      <c r="J350" s="5" t="s">
        <v>530</v>
      </c>
      <c r="K350" s="5"/>
      <c r="L350" s="5"/>
      <c r="AA350" s="21"/>
      <c r="AB350" s="21"/>
      <c r="AC350" s="9"/>
      <c r="AD350" s="21"/>
      <c r="AE350" s="9" t="s">
        <v>241</v>
      </c>
    </row>
    <row r="351" spans="1:31" x14ac:dyDescent="0.25">
      <c r="A351" s="1">
        <v>50205</v>
      </c>
      <c r="B351" s="5" t="s">
        <v>520</v>
      </c>
      <c r="C351" s="5" t="s">
        <v>527</v>
      </c>
      <c r="D351" s="5" t="s">
        <v>531</v>
      </c>
      <c r="E351" s="5" t="s">
        <v>522</v>
      </c>
      <c r="F351" s="7" t="str">
        <f>CONCATENATE(VLOOKUP(E351,T_REGIONES[],2),"_",VLOOKUP(B351,T_PROVINCIAS[],2))</f>
        <v>CH_GUA</v>
      </c>
      <c r="G351" s="7" t="str">
        <f t="shared" si="10"/>
        <v>CH_GUA_NICOYA</v>
      </c>
      <c r="H351" s="12" t="str">
        <f t="shared" si="11"/>
        <v>DIST_CH_GUA_502</v>
      </c>
      <c r="I351" s="5"/>
      <c r="J351" s="5">
        <v>1</v>
      </c>
      <c r="K351" s="5"/>
      <c r="L351" s="5"/>
      <c r="AE351" s="58" t="s">
        <v>1215</v>
      </c>
    </row>
    <row r="352" spans="1:31" ht="13" x14ac:dyDescent="0.3">
      <c r="A352" s="1">
        <v>50206</v>
      </c>
      <c r="B352" s="5" t="s">
        <v>520</v>
      </c>
      <c r="C352" s="5" t="s">
        <v>527</v>
      </c>
      <c r="D352" s="5" t="s">
        <v>532</v>
      </c>
      <c r="E352" s="5" t="s">
        <v>522</v>
      </c>
      <c r="F352" s="7" t="str">
        <f>CONCATENATE(VLOOKUP(E352,T_REGIONES[],2),"_",VLOOKUP(B352,T_PROVINCIAS[],2))</f>
        <v>CH_GUA</v>
      </c>
      <c r="G352" s="7" t="str">
        <f t="shared" si="10"/>
        <v>CH_GUA_NICOYA</v>
      </c>
      <c r="H352" s="12" t="str">
        <f t="shared" si="11"/>
        <v>DIST_CH_GUA_502</v>
      </c>
      <c r="I352" s="5"/>
      <c r="J352" s="5">
        <v>1</v>
      </c>
      <c r="K352" s="5"/>
      <c r="L352" s="5"/>
      <c r="AA352" s="21"/>
      <c r="AB352" s="21"/>
      <c r="AC352" s="9" t="s">
        <v>269</v>
      </c>
      <c r="AD352" s="21" t="s">
        <v>928</v>
      </c>
      <c r="AE352" s="9" t="s">
        <v>272</v>
      </c>
    </row>
    <row r="353" spans="1:31" ht="13" x14ac:dyDescent="0.3">
      <c r="A353" s="1">
        <v>50207</v>
      </c>
      <c r="B353" s="5" t="s">
        <v>520</v>
      </c>
      <c r="C353" s="5" t="s">
        <v>527</v>
      </c>
      <c r="D353" s="5" t="s">
        <v>533</v>
      </c>
      <c r="E353" s="5" t="s">
        <v>522</v>
      </c>
      <c r="F353" s="7" t="str">
        <f>CONCATENATE(VLOOKUP(E353,T_REGIONES[],2),"_",VLOOKUP(B353,T_PROVINCIAS[],2))</f>
        <v>CH_GUA</v>
      </c>
      <c r="G353" s="7" t="str">
        <f t="shared" si="10"/>
        <v>CH_GUA_NICOYA</v>
      </c>
      <c r="H353" s="12" t="str">
        <f t="shared" si="11"/>
        <v>DIST_CH_GUA_502</v>
      </c>
      <c r="I353" s="5"/>
      <c r="J353" s="5"/>
      <c r="K353" s="5"/>
      <c r="L353" s="5"/>
      <c r="AA353" s="21"/>
      <c r="AB353" s="21"/>
      <c r="AC353" s="9"/>
      <c r="AD353" s="21"/>
      <c r="AE353" s="9" t="s">
        <v>271</v>
      </c>
    </row>
    <row r="354" spans="1:31" ht="13" x14ac:dyDescent="0.3">
      <c r="A354" s="1">
        <v>50301</v>
      </c>
      <c r="B354" s="5" t="s">
        <v>520</v>
      </c>
      <c r="C354" s="6" t="s">
        <v>359</v>
      </c>
      <c r="D354" s="6" t="s">
        <v>359</v>
      </c>
      <c r="E354" s="5" t="s">
        <v>522</v>
      </c>
      <c r="F354" s="7" t="str">
        <f>CONCATENATE(VLOOKUP(E354,T_REGIONES[],2),"_",VLOOKUP(B354,T_PROVINCIAS[],2))</f>
        <v>CH_GUA</v>
      </c>
      <c r="G354" s="7" t="str">
        <f t="shared" si="10"/>
        <v>CH_GUA_SANTA CRUZ</v>
      </c>
      <c r="H354" s="12" t="str">
        <f t="shared" si="11"/>
        <v>DIST_CH_GUA_503</v>
      </c>
      <c r="I354" s="5"/>
      <c r="J354" s="5"/>
      <c r="K354" s="5"/>
      <c r="L354" s="5"/>
      <c r="AA354" s="21"/>
      <c r="AB354" s="21"/>
      <c r="AC354" s="9"/>
      <c r="AD354" s="21"/>
      <c r="AE354" s="9" t="s">
        <v>270</v>
      </c>
    </row>
    <row r="355" spans="1:31" x14ac:dyDescent="0.25">
      <c r="A355" s="1">
        <v>50302</v>
      </c>
      <c r="B355" s="5" t="s">
        <v>520</v>
      </c>
      <c r="C355" s="6" t="s">
        <v>359</v>
      </c>
      <c r="D355" s="6" t="s">
        <v>534</v>
      </c>
      <c r="E355" s="5" t="s">
        <v>522</v>
      </c>
      <c r="F355" s="7" t="str">
        <f>CONCATENATE(VLOOKUP(E355,T_REGIONES[],2),"_",VLOOKUP(B355,T_PROVINCIAS[],2))</f>
        <v>CH_GUA</v>
      </c>
      <c r="G355" s="7" t="str">
        <f t="shared" si="10"/>
        <v>CH_GUA_SANTA CRUZ</v>
      </c>
      <c r="H355" s="12" t="str">
        <f t="shared" si="11"/>
        <v>DIST_CH_GUA_503</v>
      </c>
      <c r="I355" s="5"/>
      <c r="J355" s="5"/>
      <c r="K355" s="5"/>
      <c r="L355" s="5"/>
      <c r="AE355" s="58" t="s">
        <v>1215</v>
      </c>
    </row>
    <row r="356" spans="1:31" ht="13" x14ac:dyDescent="0.3">
      <c r="A356" s="1">
        <v>50303</v>
      </c>
      <c r="B356" s="5" t="s">
        <v>520</v>
      </c>
      <c r="C356" s="6" t="s">
        <v>359</v>
      </c>
      <c r="D356" s="6" t="s">
        <v>535</v>
      </c>
      <c r="E356" s="5" t="s">
        <v>522</v>
      </c>
      <c r="F356" s="7" t="str">
        <f>CONCATENATE(VLOOKUP(E356,T_REGIONES[],2),"_",VLOOKUP(B356,T_PROVINCIAS[],2))</f>
        <v>CH_GUA</v>
      </c>
      <c r="G356" s="7" t="str">
        <f t="shared" si="10"/>
        <v>CH_GUA_SANTA CRUZ</v>
      </c>
      <c r="H356" s="12" t="str">
        <f t="shared" si="11"/>
        <v>DIST_CH_GUA_503</v>
      </c>
      <c r="I356" s="5"/>
      <c r="J356" s="5">
        <v>1</v>
      </c>
      <c r="K356" s="5"/>
      <c r="L356" s="5"/>
      <c r="AA356" s="21"/>
      <c r="AB356" s="21"/>
      <c r="AC356" s="9" t="s">
        <v>316</v>
      </c>
      <c r="AD356" s="21" t="s">
        <v>929</v>
      </c>
      <c r="AE356" s="9" t="s">
        <v>319</v>
      </c>
    </row>
    <row r="357" spans="1:31" ht="13" x14ac:dyDescent="0.3">
      <c r="A357" s="1">
        <v>50304</v>
      </c>
      <c r="B357" s="5" t="s">
        <v>520</v>
      </c>
      <c r="C357" s="6" t="s">
        <v>359</v>
      </c>
      <c r="D357" s="6" t="s">
        <v>536</v>
      </c>
      <c r="E357" s="5" t="s">
        <v>522</v>
      </c>
      <c r="F357" s="7" t="str">
        <f>CONCATENATE(VLOOKUP(E357,T_REGIONES[],2),"_",VLOOKUP(B357,T_PROVINCIAS[],2))</f>
        <v>CH_GUA</v>
      </c>
      <c r="G357" s="7" t="str">
        <f t="shared" si="10"/>
        <v>CH_GUA_SANTA CRUZ</v>
      </c>
      <c r="H357" s="12" t="str">
        <f t="shared" si="11"/>
        <v>DIST_CH_GUA_503</v>
      </c>
      <c r="I357" s="5"/>
      <c r="J357" s="5">
        <v>1</v>
      </c>
      <c r="K357" s="5"/>
      <c r="L357" s="5"/>
      <c r="AA357" s="21"/>
      <c r="AB357" s="21"/>
      <c r="AC357" s="9"/>
      <c r="AD357" s="21"/>
      <c r="AE357" s="9" t="s">
        <v>318</v>
      </c>
    </row>
    <row r="358" spans="1:31" ht="13" x14ac:dyDescent="0.3">
      <c r="A358" s="1">
        <v>50305</v>
      </c>
      <c r="B358" s="5" t="s">
        <v>520</v>
      </c>
      <c r="C358" s="6" t="s">
        <v>359</v>
      </c>
      <c r="D358" s="6" t="s">
        <v>537</v>
      </c>
      <c r="E358" s="5" t="s">
        <v>522</v>
      </c>
      <c r="F358" s="7" t="str">
        <f>CONCATENATE(VLOOKUP(E358,T_REGIONES[],2),"_",VLOOKUP(B358,T_PROVINCIAS[],2))</f>
        <v>CH_GUA</v>
      </c>
      <c r="G358" s="7" t="str">
        <f t="shared" si="10"/>
        <v>CH_GUA_SANTA CRUZ</v>
      </c>
      <c r="H358" s="12" t="str">
        <f t="shared" si="11"/>
        <v>DIST_CH_GUA_503</v>
      </c>
      <c r="I358" s="5"/>
      <c r="J358" s="5"/>
      <c r="K358" s="5"/>
      <c r="L358" s="5"/>
      <c r="AA358" s="21"/>
      <c r="AB358" s="21"/>
      <c r="AC358" s="9"/>
      <c r="AD358" s="21"/>
      <c r="AE358" s="9" t="s">
        <v>321</v>
      </c>
    </row>
    <row r="359" spans="1:31" ht="13" x14ac:dyDescent="0.3">
      <c r="A359" s="1">
        <v>50306</v>
      </c>
      <c r="B359" s="5" t="s">
        <v>520</v>
      </c>
      <c r="C359" s="6" t="s">
        <v>359</v>
      </c>
      <c r="D359" s="6" t="s">
        <v>538</v>
      </c>
      <c r="E359" s="5" t="s">
        <v>522</v>
      </c>
      <c r="F359" s="7" t="str">
        <f>CONCATENATE(VLOOKUP(E359,T_REGIONES[],2),"_",VLOOKUP(B359,T_PROVINCIAS[],2))</f>
        <v>CH_GUA</v>
      </c>
      <c r="G359" s="7" t="str">
        <f t="shared" si="10"/>
        <v>CH_GUA_SANTA CRUZ</v>
      </c>
      <c r="H359" s="12" t="str">
        <f t="shared" si="11"/>
        <v>DIST_CH_GUA_503</v>
      </c>
      <c r="I359" s="5"/>
      <c r="J359" s="5">
        <v>1</v>
      </c>
      <c r="K359" s="5"/>
      <c r="L359" s="5"/>
      <c r="AA359" s="21"/>
      <c r="AB359" s="21"/>
      <c r="AC359" s="9"/>
      <c r="AD359" s="21"/>
      <c r="AE359" s="9" t="s">
        <v>320</v>
      </c>
    </row>
    <row r="360" spans="1:31" ht="13" x14ac:dyDescent="0.3">
      <c r="A360" s="1">
        <v>50307</v>
      </c>
      <c r="B360" s="5" t="s">
        <v>520</v>
      </c>
      <c r="C360" s="6" t="s">
        <v>359</v>
      </c>
      <c r="D360" s="6" t="s">
        <v>539</v>
      </c>
      <c r="E360" s="5" t="s">
        <v>522</v>
      </c>
      <c r="F360" s="7" t="str">
        <f>CONCATENATE(VLOOKUP(E360,T_REGIONES[],2),"_",VLOOKUP(B360,T_PROVINCIAS[],2))</f>
        <v>CH_GUA</v>
      </c>
      <c r="G360" s="7" t="str">
        <f t="shared" si="10"/>
        <v>CH_GUA_SANTA CRUZ</v>
      </c>
      <c r="H360" s="12" t="str">
        <f t="shared" si="11"/>
        <v>DIST_CH_GUA_503</v>
      </c>
      <c r="I360" s="5"/>
      <c r="J360" s="5"/>
      <c r="K360" s="5"/>
      <c r="L360" s="5"/>
      <c r="AA360" s="21"/>
      <c r="AB360" s="21"/>
      <c r="AC360" s="9"/>
      <c r="AD360" s="21"/>
      <c r="AE360" s="9" t="s">
        <v>317</v>
      </c>
    </row>
    <row r="361" spans="1:31" x14ac:dyDescent="0.25">
      <c r="A361" s="1">
        <v>50308</v>
      </c>
      <c r="B361" s="5" t="s">
        <v>520</v>
      </c>
      <c r="C361" s="6" t="s">
        <v>359</v>
      </c>
      <c r="D361" s="6" t="s">
        <v>540</v>
      </c>
      <c r="E361" s="5" t="s">
        <v>522</v>
      </c>
      <c r="F361" s="7" t="str">
        <f>CONCATENATE(VLOOKUP(E361,T_REGIONES[],2),"_",VLOOKUP(B361,T_PROVINCIAS[],2))</f>
        <v>CH_GUA</v>
      </c>
      <c r="G361" s="7" t="str">
        <f t="shared" si="10"/>
        <v>CH_GUA_SANTA CRUZ</v>
      </c>
      <c r="H361" s="12" t="str">
        <f t="shared" si="11"/>
        <v>DIST_CH_GUA_503</v>
      </c>
      <c r="I361" s="5"/>
      <c r="J361" s="5">
        <v>1</v>
      </c>
      <c r="K361" s="5"/>
      <c r="L361" s="5"/>
      <c r="AE361" s="58" t="s">
        <v>1215</v>
      </c>
    </row>
    <row r="362" spans="1:31" ht="13" x14ac:dyDescent="0.3">
      <c r="A362" s="1">
        <v>50309</v>
      </c>
      <c r="B362" s="5" t="s">
        <v>520</v>
      </c>
      <c r="C362" s="6" t="s">
        <v>359</v>
      </c>
      <c r="D362" s="6" t="s">
        <v>541</v>
      </c>
      <c r="E362" s="5" t="s">
        <v>522</v>
      </c>
      <c r="F362" s="7" t="str">
        <f>CONCATENATE(VLOOKUP(E362,T_REGIONES[],2),"_",VLOOKUP(B362,T_PROVINCIAS[],2))</f>
        <v>CH_GUA</v>
      </c>
      <c r="G362" s="7" t="str">
        <f t="shared" si="10"/>
        <v>CH_GUA_SANTA CRUZ</v>
      </c>
      <c r="H362" s="12" t="str">
        <f t="shared" si="11"/>
        <v>DIST_CH_GUA_503</v>
      </c>
      <c r="I362" s="5"/>
      <c r="J362" s="5">
        <v>1</v>
      </c>
      <c r="K362" s="5"/>
      <c r="L362" s="5"/>
      <c r="AA362" s="21"/>
      <c r="AB362" s="21"/>
      <c r="AC362" s="9" t="s">
        <v>330</v>
      </c>
      <c r="AD362" s="21" t="s">
        <v>930</v>
      </c>
      <c r="AE362" s="9" t="s">
        <v>334</v>
      </c>
    </row>
    <row r="363" spans="1:31" ht="13" x14ac:dyDescent="0.3">
      <c r="A363" s="1">
        <v>50401</v>
      </c>
      <c r="B363" s="5" t="s">
        <v>520</v>
      </c>
      <c r="C363" s="5" t="s">
        <v>542</v>
      </c>
      <c r="D363" s="5" t="s">
        <v>542</v>
      </c>
      <c r="E363" s="5" t="s">
        <v>522</v>
      </c>
      <c r="F363" s="7" t="str">
        <f>CONCATENATE(VLOOKUP(E363,T_REGIONES[],2),"_",VLOOKUP(B363,T_PROVINCIAS[],2))</f>
        <v>CH_GUA</v>
      </c>
      <c r="G363" s="7" t="str">
        <f t="shared" si="10"/>
        <v>CH_GUA_BAGACES</v>
      </c>
      <c r="H363" s="12" t="str">
        <f t="shared" si="11"/>
        <v>DIST_CH_GUA_504</v>
      </c>
      <c r="I363" s="5"/>
      <c r="J363" s="5"/>
      <c r="K363" s="5"/>
      <c r="L363" s="5"/>
      <c r="AA363" s="21"/>
      <c r="AB363" s="21"/>
      <c r="AC363" s="9"/>
      <c r="AD363" s="21"/>
      <c r="AE363" s="9" t="s">
        <v>332</v>
      </c>
    </row>
    <row r="364" spans="1:31" ht="13" x14ac:dyDescent="0.3">
      <c r="A364" s="1">
        <v>50402</v>
      </c>
      <c r="B364" s="5" t="s">
        <v>520</v>
      </c>
      <c r="C364" s="5" t="s">
        <v>542</v>
      </c>
      <c r="D364" s="5" t="s">
        <v>414</v>
      </c>
      <c r="E364" s="5" t="s">
        <v>522</v>
      </c>
      <c r="F364" s="7" t="str">
        <f>CONCATENATE(VLOOKUP(E364,T_REGIONES[],2),"_",VLOOKUP(B364,T_PROVINCIAS[],2))</f>
        <v>CH_GUA</v>
      </c>
      <c r="G364" s="7" t="str">
        <f t="shared" si="10"/>
        <v>CH_GUA_BAGACES</v>
      </c>
      <c r="H364" s="12" t="str">
        <f t="shared" si="11"/>
        <v>DIST_CH_GUA_504</v>
      </c>
      <c r="I364" s="5"/>
      <c r="J364" s="5"/>
      <c r="K364" s="5"/>
      <c r="L364" s="5"/>
      <c r="AA364" s="21"/>
      <c r="AB364" s="21"/>
      <c r="AC364" s="9"/>
      <c r="AD364" s="21"/>
      <c r="AE364" s="9" t="s">
        <v>333</v>
      </c>
    </row>
    <row r="365" spans="1:31" ht="13" x14ac:dyDescent="0.3">
      <c r="A365" s="1">
        <v>50403</v>
      </c>
      <c r="B365" s="5" t="s">
        <v>520</v>
      </c>
      <c r="C365" s="5" t="s">
        <v>542</v>
      </c>
      <c r="D365" s="5" t="s">
        <v>543</v>
      </c>
      <c r="E365" s="5" t="s">
        <v>522</v>
      </c>
      <c r="F365" s="7" t="str">
        <f>CONCATENATE(VLOOKUP(E365,T_REGIONES[],2),"_",VLOOKUP(B365,T_PROVINCIAS[],2))</f>
        <v>CH_GUA</v>
      </c>
      <c r="G365" s="7" t="str">
        <f t="shared" si="10"/>
        <v>CH_GUA_BAGACES</v>
      </c>
      <c r="H365" s="12" t="str">
        <f t="shared" si="11"/>
        <v>DIST_CH_GUA_504</v>
      </c>
      <c r="I365" s="5"/>
      <c r="J365" s="5"/>
      <c r="K365" s="5"/>
      <c r="L365" s="5"/>
      <c r="AA365" s="21"/>
      <c r="AB365" s="21"/>
      <c r="AC365" s="9"/>
      <c r="AD365" s="21"/>
      <c r="AE365" s="9" t="s">
        <v>331</v>
      </c>
    </row>
    <row r="366" spans="1:31" ht="13" x14ac:dyDescent="0.3">
      <c r="A366" s="1">
        <v>50404</v>
      </c>
      <c r="B366" s="5" t="s">
        <v>520</v>
      </c>
      <c r="C366" s="5" t="s">
        <v>542</v>
      </c>
      <c r="D366" s="5" t="s">
        <v>544</v>
      </c>
      <c r="E366" s="5" t="s">
        <v>522</v>
      </c>
      <c r="F366" s="7" t="str">
        <f>CONCATENATE(VLOOKUP(E366,T_REGIONES[],2),"_",VLOOKUP(B366,T_PROVINCIAS[],2))</f>
        <v>CH_GUA</v>
      </c>
      <c r="G366" s="7" t="str">
        <f t="shared" si="10"/>
        <v>CH_GUA_BAGACES</v>
      </c>
      <c r="H366" s="12" t="str">
        <f t="shared" si="11"/>
        <v>DIST_CH_GUA_504</v>
      </c>
      <c r="I366" s="5"/>
      <c r="J366" s="5"/>
      <c r="K366" s="5"/>
      <c r="L366" s="5"/>
      <c r="AA366" s="21"/>
      <c r="AB366" s="21"/>
      <c r="AC366" s="9"/>
      <c r="AD366" s="21"/>
      <c r="AE366" s="9" t="s">
        <v>327</v>
      </c>
    </row>
    <row r="367" spans="1:31" x14ac:dyDescent="0.25">
      <c r="A367" s="1">
        <v>50501</v>
      </c>
      <c r="B367" s="5" t="s">
        <v>520</v>
      </c>
      <c r="C367" s="6" t="s">
        <v>545</v>
      </c>
      <c r="D367" s="6" t="s">
        <v>546</v>
      </c>
      <c r="E367" s="5" t="s">
        <v>522</v>
      </c>
      <c r="F367" s="7" t="str">
        <f>CONCATENATE(VLOOKUP(E367,T_REGIONES[],2),"_",VLOOKUP(B367,T_PROVINCIAS[],2))</f>
        <v>CH_GUA</v>
      </c>
      <c r="G367" s="7" t="str">
        <f t="shared" si="10"/>
        <v>CH_GUA_CARRILLO</v>
      </c>
      <c r="H367" s="12" t="str">
        <f t="shared" si="11"/>
        <v>DIST_CH_GUA_505</v>
      </c>
      <c r="I367" s="5"/>
      <c r="J367" s="5"/>
      <c r="K367" s="5"/>
      <c r="L367" s="5"/>
      <c r="AE367" s="58" t="s">
        <v>1215</v>
      </c>
    </row>
    <row r="368" spans="1:31" ht="13" x14ac:dyDescent="0.3">
      <c r="A368" s="1">
        <v>50502</v>
      </c>
      <c r="B368" s="5" t="s">
        <v>520</v>
      </c>
      <c r="C368" s="6" t="s">
        <v>545</v>
      </c>
      <c r="D368" s="6" t="s">
        <v>423</v>
      </c>
      <c r="E368" s="5" t="s">
        <v>522</v>
      </c>
      <c r="F368" s="7" t="str">
        <f>CONCATENATE(VLOOKUP(E368,T_REGIONES[],2),"_",VLOOKUP(B368,T_PROVINCIAS[],2))</f>
        <v>CH_GUA</v>
      </c>
      <c r="G368" s="7" t="str">
        <f t="shared" si="10"/>
        <v>CH_GUA_CARRILLO</v>
      </c>
      <c r="H368" s="12" t="str">
        <f t="shared" si="11"/>
        <v>DIST_CH_GUA_505</v>
      </c>
      <c r="I368" s="5"/>
      <c r="J368" s="5"/>
      <c r="K368" s="5"/>
      <c r="L368" s="5"/>
      <c r="AA368" s="21"/>
      <c r="AB368" s="21"/>
      <c r="AC368" s="9" t="s">
        <v>305</v>
      </c>
      <c r="AD368" s="21" t="s">
        <v>931</v>
      </c>
      <c r="AE368" s="9" t="s">
        <v>309</v>
      </c>
    </row>
    <row r="369" spans="1:31" ht="13" x14ac:dyDescent="0.3">
      <c r="A369" s="1">
        <v>50503</v>
      </c>
      <c r="B369" s="5" t="s">
        <v>520</v>
      </c>
      <c r="C369" s="6" t="s">
        <v>545</v>
      </c>
      <c r="D369" s="6" t="s">
        <v>547</v>
      </c>
      <c r="E369" s="5" t="s">
        <v>522</v>
      </c>
      <c r="F369" s="7" t="str">
        <f>CONCATENATE(VLOOKUP(E369,T_REGIONES[],2),"_",VLOOKUP(B369,T_PROVINCIAS[],2))</f>
        <v>CH_GUA</v>
      </c>
      <c r="G369" s="7" t="str">
        <f t="shared" si="10"/>
        <v>CH_GUA_CARRILLO</v>
      </c>
      <c r="H369" s="12" t="str">
        <f t="shared" si="11"/>
        <v>DIST_CH_GUA_505</v>
      </c>
      <c r="I369" s="5"/>
      <c r="J369" s="5">
        <v>1</v>
      </c>
      <c r="K369" s="5"/>
      <c r="L369" s="5"/>
      <c r="AA369" s="21"/>
      <c r="AB369" s="21"/>
      <c r="AC369" s="9"/>
      <c r="AD369" s="21"/>
      <c r="AE369" s="9" t="s">
        <v>307</v>
      </c>
    </row>
    <row r="370" spans="1:31" ht="13" x14ac:dyDescent="0.3">
      <c r="A370" s="1">
        <v>50504</v>
      </c>
      <c r="B370" s="5" t="s">
        <v>520</v>
      </c>
      <c r="C370" s="6" t="s">
        <v>545</v>
      </c>
      <c r="D370" s="6" t="s">
        <v>507</v>
      </c>
      <c r="E370" s="5" t="s">
        <v>522</v>
      </c>
      <c r="F370" s="7" t="str">
        <f>CONCATENATE(VLOOKUP(E370,T_REGIONES[],2),"_",VLOOKUP(B370,T_PROVINCIAS[],2))</f>
        <v>CH_GUA</v>
      </c>
      <c r="G370" s="7" t="str">
        <f t="shared" si="10"/>
        <v>CH_GUA_CARRILLO</v>
      </c>
      <c r="H370" s="12" t="str">
        <f t="shared" si="11"/>
        <v>DIST_CH_GUA_505</v>
      </c>
      <c r="I370" s="5"/>
      <c r="J370" s="5"/>
      <c r="K370" s="5"/>
      <c r="L370" s="5"/>
      <c r="AA370" s="21"/>
      <c r="AB370" s="21"/>
      <c r="AC370" s="9"/>
      <c r="AD370" s="21"/>
      <c r="AE370" s="9" t="s">
        <v>308</v>
      </c>
    </row>
    <row r="371" spans="1:31" ht="13" x14ac:dyDescent="0.3">
      <c r="A371" s="1">
        <v>50601</v>
      </c>
      <c r="B371" s="5" t="s">
        <v>520</v>
      </c>
      <c r="C371" s="5" t="s">
        <v>548</v>
      </c>
      <c r="D371" s="5" t="s">
        <v>548</v>
      </c>
      <c r="E371" s="5" t="s">
        <v>522</v>
      </c>
      <c r="F371" s="7" t="str">
        <f>CONCATENATE(VLOOKUP(E371,T_REGIONES[],2),"_",VLOOKUP(B371,T_PROVINCIAS[],2))</f>
        <v>CH_GUA</v>
      </c>
      <c r="G371" s="7" t="str">
        <f t="shared" si="10"/>
        <v>CH_GUA_CAÑAS</v>
      </c>
      <c r="H371" s="12" t="str">
        <f t="shared" si="11"/>
        <v>DIST_CH_GUA_506</v>
      </c>
      <c r="I371" s="5"/>
      <c r="J371" s="5"/>
      <c r="K371" s="5"/>
      <c r="L371" s="5"/>
      <c r="AA371" s="21"/>
      <c r="AB371" s="21"/>
      <c r="AC371" s="9"/>
      <c r="AD371" s="21"/>
      <c r="AE371" s="9" t="s">
        <v>306</v>
      </c>
    </row>
    <row r="372" spans="1:31" ht="13" x14ac:dyDescent="0.3">
      <c r="A372" s="1">
        <v>50602</v>
      </c>
      <c r="B372" s="5" t="s">
        <v>520</v>
      </c>
      <c r="C372" s="5" t="s">
        <v>548</v>
      </c>
      <c r="D372" s="5" t="s">
        <v>423</v>
      </c>
      <c r="E372" s="5" t="s">
        <v>522</v>
      </c>
      <c r="F372" s="7" t="str">
        <f>CONCATENATE(VLOOKUP(E372,T_REGIONES[],2),"_",VLOOKUP(B372,T_PROVINCIAS[],2))</f>
        <v>CH_GUA</v>
      </c>
      <c r="G372" s="7" t="str">
        <f t="shared" si="10"/>
        <v>CH_GUA_CAÑAS</v>
      </c>
      <c r="H372" s="12" t="str">
        <f t="shared" si="11"/>
        <v>DIST_CH_GUA_506</v>
      </c>
      <c r="I372" s="5"/>
      <c r="J372" s="5"/>
      <c r="K372" s="5"/>
      <c r="L372" s="5"/>
      <c r="AA372" s="23"/>
      <c r="AB372" s="21"/>
      <c r="AC372" s="9"/>
      <c r="AD372" s="21"/>
      <c r="AE372" s="9" t="s">
        <v>248</v>
      </c>
    </row>
    <row r="373" spans="1:31" x14ac:dyDescent="0.25">
      <c r="A373" s="1">
        <v>50603</v>
      </c>
      <c r="B373" s="5" t="s">
        <v>520</v>
      </c>
      <c r="C373" s="5" t="s">
        <v>548</v>
      </c>
      <c r="D373" s="5" t="s">
        <v>250</v>
      </c>
      <c r="E373" s="5" t="s">
        <v>522</v>
      </c>
      <c r="F373" s="7" t="str">
        <f>CONCATENATE(VLOOKUP(E373,T_REGIONES[],2),"_",VLOOKUP(B373,T_PROVINCIAS[],2))</f>
        <v>CH_GUA</v>
      </c>
      <c r="G373" s="7" t="str">
        <f t="shared" si="10"/>
        <v>CH_GUA_CAÑAS</v>
      </c>
      <c r="H373" s="12" t="str">
        <f t="shared" si="11"/>
        <v>DIST_CH_GUA_506</v>
      </c>
      <c r="I373" s="5"/>
      <c r="J373" s="5"/>
      <c r="K373" s="5"/>
      <c r="L373" s="5"/>
      <c r="AE373" s="58" t="s">
        <v>1215</v>
      </c>
    </row>
    <row r="374" spans="1:31" ht="13" x14ac:dyDescent="0.3">
      <c r="A374" s="1">
        <v>50604</v>
      </c>
      <c r="B374" s="5" t="s">
        <v>520</v>
      </c>
      <c r="C374" s="5" t="s">
        <v>548</v>
      </c>
      <c r="D374" s="5" t="s">
        <v>549</v>
      </c>
      <c r="E374" s="5" t="s">
        <v>522</v>
      </c>
      <c r="F374" s="7" t="str">
        <f>CONCATENATE(VLOOKUP(E374,T_REGIONES[],2),"_",VLOOKUP(B374,T_PROVINCIAS[],2))</f>
        <v>CH_GUA</v>
      </c>
      <c r="G374" s="7" t="str">
        <f t="shared" si="10"/>
        <v>CH_GUA_CAÑAS</v>
      </c>
      <c r="H374" s="12" t="str">
        <f t="shared" si="11"/>
        <v>DIST_CH_GUA_506</v>
      </c>
      <c r="I374" s="5"/>
      <c r="J374" s="5"/>
      <c r="K374" s="5"/>
      <c r="L374" s="5"/>
      <c r="AA374" s="21" t="s">
        <v>522</v>
      </c>
      <c r="AB374" s="21" t="s">
        <v>520</v>
      </c>
      <c r="AC374" s="9" t="s">
        <v>551</v>
      </c>
      <c r="AD374" s="21" t="s">
        <v>932</v>
      </c>
      <c r="AE374" s="9" t="s">
        <v>554</v>
      </c>
    </row>
    <row r="375" spans="1:31" ht="13" x14ac:dyDescent="0.3">
      <c r="A375" s="1">
        <v>50605</v>
      </c>
      <c r="B375" s="5" t="s">
        <v>520</v>
      </c>
      <c r="C375" s="5" t="s">
        <v>548</v>
      </c>
      <c r="D375" s="5" t="s">
        <v>550</v>
      </c>
      <c r="E375" s="5" t="s">
        <v>522</v>
      </c>
      <c r="F375" s="7" t="str">
        <f>CONCATENATE(VLOOKUP(E375,T_REGIONES[],2),"_",VLOOKUP(B375,T_PROVINCIAS[],2))</f>
        <v>CH_GUA</v>
      </c>
      <c r="G375" s="7" t="str">
        <f t="shared" si="10"/>
        <v>CH_GUA_CAÑAS</v>
      </c>
      <c r="H375" s="12" t="str">
        <f t="shared" si="11"/>
        <v>DIST_CH_GUA_506</v>
      </c>
      <c r="I375" s="5"/>
      <c r="J375" s="5" t="s">
        <v>530</v>
      </c>
      <c r="K375" s="5"/>
      <c r="L375" s="5"/>
      <c r="AA375" s="21"/>
      <c r="AB375" s="21"/>
      <c r="AC375" s="9"/>
      <c r="AD375" s="21"/>
      <c r="AE375" s="9" t="s">
        <v>552</v>
      </c>
    </row>
    <row r="376" spans="1:31" ht="13" x14ac:dyDescent="0.3">
      <c r="A376" s="1">
        <v>50701</v>
      </c>
      <c r="B376" s="5" t="s">
        <v>520</v>
      </c>
      <c r="C376" s="6" t="s">
        <v>551</v>
      </c>
      <c r="D376" s="6" t="s">
        <v>552</v>
      </c>
      <c r="E376" s="5" t="s">
        <v>522</v>
      </c>
      <c r="F376" s="7" t="str">
        <f>CONCATENATE(VLOOKUP(E376,T_REGIONES[],2),"_",VLOOKUP(B376,T_PROVINCIAS[],2))</f>
        <v>CH_GUA</v>
      </c>
      <c r="G376" s="7" t="str">
        <f t="shared" si="10"/>
        <v>CH_GUA_ABANGARES</v>
      </c>
      <c r="H376" s="12" t="str">
        <f t="shared" si="11"/>
        <v>DIST_CH_GUA_507</v>
      </c>
      <c r="I376" s="5"/>
      <c r="J376" s="5"/>
      <c r="K376" s="5"/>
      <c r="L376" s="5"/>
      <c r="AA376" s="21"/>
      <c r="AB376" s="21"/>
      <c r="AC376" s="9"/>
      <c r="AD376" s="21"/>
      <c r="AE376" s="9" t="s">
        <v>317</v>
      </c>
    </row>
    <row r="377" spans="1:31" ht="13" x14ac:dyDescent="0.3">
      <c r="A377" s="1">
        <v>50702</v>
      </c>
      <c r="B377" s="5" t="s">
        <v>520</v>
      </c>
      <c r="C377" s="6" t="s">
        <v>551</v>
      </c>
      <c r="D377" s="6" t="s">
        <v>553</v>
      </c>
      <c r="E377" s="5" t="s">
        <v>522</v>
      </c>
      <c r="F377" s="7" t="str">
        <f>CONCATENATE(VLOOKUP(E377,T_REGIONES[],2),"_",VLOOKUP(B377,T_PROVINCIAS[],2))</f>
        <v>CH_GUA</v>
      </c>
      <c r="G377" s="7" t="str">
        <f t="shared" si="10"/>
        <v>CH_GUA_ABANGARES</v>
      </c>
      <c r="H377" s="12" t="str">
        <f t="shared" si="11"/>
        <v>DIST_CH_GUA_507</v>
      </c>
      <c r="I377" s="5"/>
      <c r="J377" s="5"/>
      <c r="K377" s="5"/>
      <c r="L377" s="5"/>
      <c r="AA377" s="21"/>
      <c r="AB377" s="21"/>
      <c r="AC377" s="9"/>
      <c r="AD377" s="21"/>
      <c r="AE377" s="9" t="s">
        <v>553</v>
      </c>
    </row>
    <row r="378" spans="1:31" x14ac:dyDescent="0.25">
      <c r="A378" s="1">
        <v>50703</v>
      </c>
      <c r="B378" s="5" t="s">
        <v>520</v>
      </c>
      <c r="C378" s="6" t="s">
        <v>551</v>
      </c>
      <c r="D378" s="6" t="s">
        <v>317</v>
      </c>
      <c r="E378" s="5" t="s">
        <v>522</v>
      </c>
      <c r="F378" s="7" t="str">
        <f>CONCATENATE(VLOOKUP(E378,T_REGIONES[],2),"_",VLOOKUP(B378,T_PROVINCIAS[],2))</f>
        <v>CH_GUA</v>
      </c>
      <c r="G378" s="7" t="str">
        <f t="shared" si="10"/>
        <v>CH_GUA_ABANGARES</v>
      </c>
      <c r="H378" s="12" t="str">
        <f t="shared" si="11"/>
        <v>DIST_CH_GUA_507</v>
      </c>
      <c r="I378" s="5"/>
      <c r="J378" s="5"/>
      <c r="K378" s="5"/>
      <c r="L378" s="5"/>
      <c r="AE378" s="58" t="s">
        <v>1215</v>
      </c>
    </row>
    <row r="379" spans="1:31" ht="13" x14ac:dyDescent="0.3">
      <c r="A379" s="1">
        <v>50704</v>
      </c>
      <c r="B379" s="5" t="s">
        <v>520</v>
      </c>
      <c r="C379" s="6" t="s">
        <v>551</v>
      </c>
      <c r="D379" s="6" t="s">
        <v>554</v>
      </c>
      <c r="E379" s="5" t="s">
        <v>522</v>
      </c>
      <c r="F379" s="7" t="str">
        <f>CONCATENATE(VLOOKUP(E379,T_REGIONES[],2),"_",VLOOKUP(B379,T_PROVINCIAS[],2))</f>
        <v>CH_GUA</v>
      </c>
      <c r="G379" s="7" t="str">
        <f t="shared" si="10"/>
        <v>CH_GUA_ABANGARES</v>
      </c>
      <c r="H379" s="12" t="str">
        <f t="shared" si="11"/>
        <v>DIST_CH_GUA_507</v>
      </c>
      <c r="I379" s="5"/>
      <c r="J379" s="5" t="s">
        <v>530</v>
      </c>
      <c r="K379" s="5"/>
      <c r="L379" s="5"/>
      <c r="AA379" s="21"/>
      <c r="AB379" s="21"/>
      <c r="AC379" s="9" t="s">
        <v>542</v>
      </c>
      <c r="AD379" s="21" t="s">
        <v>933</v>
      </c>
      <c r="AE379" s="9" t="s">
        <v>542</v>
      </c>
    </row>
    <row r="380" spans="1:31" ht="13" x14ac:dyDescent="0.3">
      <c r="A380" s="1">
        <v>50801</v>
      </c>
      <c r="B380" s="5" t="s">
        <v>520</v>
      </c>
      <c r="C380" s="5" t="s">
        <v>555</v>
      </c>
      <c r="D380" s="5" t="s">
        <v>555</v>
      </c>
      <c r="E380" s="5" t="s">
        <v>522</v>
      </c>
      <c r="F380" s="7" t="str">
        <f>CONCATENATE(VLOOKUP(E380,T_REGIONES[],2),"_",VLOOKUP(B380,T_PROVINCIAS[],2))</f>
        <v>CH_GUA</v>
      </c>
      <c r="G380" s="7" t="str">
        <f t="shared" si="10"/>
        <v>CH_GUA_TILARAN</v>
      </c>
      <c r="H380" s="12" t="str">
        <f t="shared" si="11"/>
        <v>DIST_CH_GUA_508</v>
      </c>
      <c r="I380" s="5"/>
      <c r="J380" s="5"/>
      <c r="K380" s="5"/>
      <c r="L380" s="5"/>
      <c r="AA380" s="21"/>
      <c r="AB380" s="21"/>
      <c r="AC380" s="9"/>
      <c r="AD380" s="21"/>
      <c r="AE380" s="9" t="s">
        <v>414</v>
      </c>
    </row>
    <row r="381" spans="1:31" ht="13" x14ac:dyDescent="0.3">
      <c r="A381" s="1">
        <v>50802</v>
      </c>
      <c r="B381" s="5" t="s">
        <v>520</v>
      </c>
      <c r="C381" s="5" t="s">
        <v>555</v>
      </c>
      <c r="D381" s="5" t="s">
        <v>556</v>
      </c>
      <c r="E381" s="5" t="s">
        <v>522</v>
      </c>
      <c r="F381" s="7" t="str">
        <f>CONCATENATE(VLOOKUP(E381,T_REGIONES[],2),"_",VLOOKUP(B381,T_PROVINCIAS[],2))</f>
        <v>CH_GUA</v>
      </c>
      <c r="G381" s="7" t="str">
        <f t="shared" si="10"/>
        <v>CH_GUA_TILARAN</v>
      </c>
      <c r="H381" s="12" t="str">
        <f t="shared" si="11"/>
        <v>DIST_CH_GUA_508</v>
      </c>
      <c r="I381" s="5"/>
      <c r="J381" s="5"/>
      <c r="K381" s="5"/>
      <c r="L381" s="5"/>
      <c r="AA381" s="21"/>
      <c r="AB381" s="21"/>
      <c r="AC381" s="9"/>
      <c r="AD381" s="21"/>
      <c r="AE381" s="9" t="s">
        <v>543</v>
      </c>
    </row>
    <row r="382" spans="1:31" ht="13" x14ac:dyDescent="0.3">
      <c r="A382" s="1">
        <v>50803</v>
      </c>
      <c r="B382" s="5" t="s">
        <v>520</v>
      </c>
      <c r="C382" s="5" t="s">
        <v>555</v>
      </c>
      <c r="D382" s="5" t="s">
        <v>557</v>
      </c>
      <c r="E382" s="5" t="s">
        <v>522</v>
      </c>
      <c r="F382" s="7" t="str">
        <f>CONCATENATE(VLOOKUP(E382,T_REGIONES[],2),"_",VLOOKUP(B382,T_PROVINCIAS[],2))</f>
        <v>CH_GUA</v>
      </c>
      <c r="G382" s="7" t="str">
        <f t="shared" si="10"/>
        <v>CH_GUA_TILARAN</v>
      </c>
      <c r="H382" s="12" t="str">
        <f t="shared" si="11"/>
        <v>DIST_CH_GUA_508</v>
      </c>
      <c r="I382" s="5"/>
      <c r="J382" s="5"/>
      <c r="K382" s="5"/>
      <c r="L382" s="5"/>
      <c r="AA382" s="21"/>
      <c r="AB382" s="21"/>
      <c r="AC382" s="9"/>
      <c r="AD382" s="21"/>
      <c r="AE382" s="9" t="s">
        <v>544</v>
      </c>
    </row>
    <row r="383" spans="1:31" ht="13" x14ac:dyDescent="0.3">
      <c r="A383" s="1">
        <v>50804</v>
      </c>
      <c r="B383" s="5" t="s">
        <v>520</v>
      </c>
      <c r="C383" s="5" t="s">
        <v>555</v>
      </c>
      <c r="D383" s="5" t="s">
        <v>475</v>
      </c>
      <c r="E383" s="5" t="s">
        <v>522</v>
      </c>
      <c r="F383" s="7" t="str">
        <f>CONCATENATE(VLOOKUP(E383,T_REGIONES[],2),"_",VLOOKUP(B383,T_PROVINCIAS[],2))</f>
        <v>CH_GUA</v>
      </c>
      <c r="G383" s="7" t="str">
        <f t="shared" si="10"/>
        <v>CH_GUA_TILARAN</v>
      </c>
      <c r="H383" s="12" t="str">
        <f t="shared" si="11"/>
        <v>DIST_CH_GUA_508</v>
      </c>
      <c r="I383" s="5"/>
      <c r="J383" s="5"/>
      <c r="K383" s="5"/>
      <c r="L383" s="5"/>
      <c r="AA383" s="21"/>
      <c r="AE383" s="58" t="s">
        <v>1215</v>
      </c>
    </row>
    <row r="384" spans="1:31" ht="13" x14ac:dyDescent="0.3">
      <c r="A384" s="1">
        <v>50805</v>
      </c>
      <c r="B384" s="5" t="s">
        <v>520</v>
      </c>
      <c r="C384" s="5" t="s">
        <v>555</v>
      </c>
      <c r="D384" s="5" t="s">
        <v>558</v>
      </c>
      <c r="E384" s="5" t="s">
        <v>522</v>
      </c>
      <c r="F384" s="7" t="str">
        <f>CONCATENATE(VLOOKUP(E384,T_REGIONES[],2),"_",VLOOKUP(B384,T_PROVINCIAS[],2))</f>
        <v>CH_GUA</v>
      </c>
      <c r="G384" s="7" t="str">
        <f t="shared" si="10"/>
        <v>CH_GUA_TILARAN</v>
      </c>
      <c r="H384" s="12" t="str">
        <f t="shared" si="11"/>
        <v>DIST_CH_GUA_508</v>
      </c>
      <c r="I384" s="5"/>
      <c r="J384" s="5"/>
      <c r="K384" s="5"/>
      <c r="L384" s="5"/>
      <c r="AA384" s="21"/>
      <c r="AB384" s="21"/>
      <c r="AC384" s="9" t="s">
        <v>548</v>
      </c>
      <c r="AD384" s="21" t="s">
        <v>934</v>
      </c>
      <c r="AE384" s="9" t="s">
        <v>549</v>
      </c>
    </row>
    <row r="385" spans="1:31" ht="13" x14ac:dyDescent="0.3">
      <c r="A385" s="1">
        <v>50806</v>
      </c>
      <c r="B385" s="5" t="s">
        <v>520</v>
      </c>
      <c r="C385" s="5" t="s">
        <v>555</v>
      </c>
      <c r="D385" s="5" t="s">
        <v>559</v>
      </c>
      <c r="E385" s="5" t="s">
        <v>522</v>
      </c>
      <c r="F385" s="7" t="str">
        <f>CONCATENATE(VLOOKUP(E385,T_REGIONES[],2),"_",VLOOKUP(B385,T_PROVINCIAS[],2))</f>
        <v>CH_GUA</v>
      </c>
      <c r="G385" s="7" t="str">
        <f t="shared" si="10"/>
        <v>CH_GUA_TILARAN</v>
      </c>
      <c r="H385" s="12" t="str">
        <f t="shared" si="11"/>
        <v>DIST_CH_GUA_508</v>
      </c>
      <c r="I385" s="5"/>
      <c r="J385" s="5"/>
      <c r="K385" s="5"/>
      <c r="L385" s="5"/>
      <c r="AA385" s="21"/>
      <c r="AB385" s="21"/>
      <c r="AC385" s="9"/>
      <c r="AD385" s="21"/>
      <c r="AE385" s="9" t="s">
        <v>548</v>
      </c>
    </row>
    <row r="386" spans="1:31" ht="13" x14ac:dyDescent="0.3">
      <c r="A386" s="1">
        <v>50807</v>
      </c>
      <c r="B386" s="5" t="s">
        <v>520</v>
      </c>
      <c r="C386" s="5" t="s">
        <v>555</v>
      </c>
      <c r="D386" s="5" t="s">
        <v>560</v>
      </c>
      <c r="E386" s="5" t="s">
        <v>522</v>
      </c>
      <c r="F386" s="7" t="str">
        <f>CONCATENATE(VLOOKUP(E386,T_REGIONES[],2),"_",VLOOKUP(B386,T_PROVINCIAS[],2))</f>
        <v>CH_GUA</v>
      </c>
      <c r="G386" s="7" t="str">
        <f t="shared" si="10"/>
        <v>CH_GUA_TILARAN</v>
      </c>
      <c r="H386" s="12" t="str">
        <f t="shared" si="11"/>
        <v>DIST_CH_GUA_508</v>
      </c>
      <c r="I386" s="5"/>
      <c r="J386" s="5"/>
      <c r="K386" s="5"/>
      <c r="L386" s="5"/>
      <c r="AA386" s="21"/>
      <c r="AB386" s="21"/>
      <c r="AC386" s="9"/>
      <c r="AD386" s="21"/>
      <c r="AE386" s="9" t="s">
        <v>423</v>
      </c>
    </row>
    <row r="387" spans="1:31" ht="13" x14ac:dyDescent="0.3">
      <c r="A387" s="1">
        <v>50808</v>
      </c>
      <c r="B387" s="5" t="s">
        <v>520</v>
      </c>
      <c r="C387" s="5" t="s">
        <v>555</v>
      </c>
      <c r="D387" s="5" t="s">
        <v>561</v>
      </c>
      <c r="E387" s="5" t="s">
        <v>522</v>
      </c>
      <c r="F387" s="7" t="str">
        <f>CONCATENATE(VLOOKUP(E387,T_REGIONES[],2),"_",VLOOKUP(B387,T_PROVINCIAS[],2))</f>
        <v>CH_GUA</v>
      </c>
      <c r="G387" s="7" t="str">
        <f t="shared" si="10"/>
        <v>CH_GUA_TILARAN</v>
      </c>
      <c r="H387" s="12" t="str">
        <f t="shared" si="11"/>
        <v>DIST_CH_GUA_508</v>
      </c>
      <c r="I387" s="5"/>
      <c r="J387" s="5"/>
      <c r="K387" s="5"/>
      <c r="L387" s="5"/>
      <c r="AA387" s="21"/>
      <c r="AB387" s="21"/>
      <c r="AC387" s="9"/>
      <c r="AD387" s="21"/>
      <c r="AE387" s="9" t="s">
        <v>550</v>
      </c>
    </row>
    <row r="388" spans="1:31" ht="13" x14ac:dyDescent="0.3">
      <c r="A388" s="1">
        <v>50901</v>
      </c>
      <c r="B388" s="5" t="s">
        <v>520</v>
      </c>
      <c r="C388" s="6" t="s">
        <v>562</v>
      </c>
      <c r="D388" s="6" t="s">
        <v>563</v>
      </c>
      <c r="E388" s="5" t="s">
        <v>522</v>
      </c>
      <c r="F388" s="7" t="str">
        <f>CONCATENATE(VLOOKUP(E388,T_REGIONES[],2),"_",VLOOKUP(B388,T_PROVINCIAS[],2))</f>
        <v>CH_GUA</v>
      </c>
      <c r="G388" s="7" t="str">
        <f t="shared" si="10"/>
        <v>CH_GUA_NANDAYURE</v>
      </c>
      <c r="H388" s="12" t="str">
        <f t="shared" si="11"/>
        <v>DIST_CH_GUA_509</v>
      </c>
      <c r="I388" s="5"/>
      <c r="J388" s="5"/>
      <c r="K388" s="5"/>
      <c r="L388" s="5"/>
      <c r="AA388" s="21"/>
      <c r="AB388" s="21"/>
      <c r="AC388" s="9"/>
      <c r="AD388" s="21"/>
      <c r="AE388" s="9" t="s">
        <v>250</v>
      </c>
    </row>
    <row r="389" spans="1:31" x14ac:dyDescent="0.25">
      <c r="A389" s="1">
        <v>50902</v>
      </c>
      <c r="B389" s="5" t="s">
        <v>520</v>
      </c>
      <c r="C389" s="6" t="s">
        <v>562</v>
      </c>
      <c r="D389" s="6" t="s">
        <v>445</v>
      </c>
      <c r="E389" s="5" t="s">
        <v>522</v>
      </c>
      <c r="F389" s="7" t="str">
        <f>CONCATENATE(VLOOKUP(E389,T_REGIONES[],2),"_",VLOOKUP(B389,T_PROVINCIAS[],2))</f>
        <v>CH_GUA</v>
      </c>
      <c r="G389" s="7" t="str">
        <f t="shared" ref="G389:G452" si="12">CONCATENATE(F389,"_",C389)</f>
        <v>CH_GUA_NANDAYURE</v>
      </c>
      <c r="H389" s="12" t="str">
        <f t="shared" si="11"/>
        <v>DIST_CH_GUA_509</v>
      </c>
      <c r="I389" s="5"/>
      <c r="J389" s="5"/>
      <c r="K389" s="5"/>
      <c r="L389" s="5"/>
      <c r="AE389" s="58" t="s">
        <v>1215</v>
      </c>
    </row>
    <row r="390" spans="1:31" ht="13" x14ac:dyDescent="0.3">
      <c r="A390" s="1">
        <v>50903</v>
      </c>
      <c r="B390" s="5" t="s">
        <v>520</v>
      </c>
      <c r="C390" s="6" t="s">
        <v>562</v>
      </c>
      <c r="D390" s="6" t="s">
        <v>375</v>
      </c>
      <c r="E390" s="5" t="s">
        <v>522</v>
      </c>
      <c r="F390" s="7" t="str">
        <f>CONCATENATE(VLOOKUP(E390,T_REGIONES[],2),"_",VLOOKUP(B390,T_PROVINCIAS[],2))</f>
        <v>CH_GUA</v>
      </c>
      <c r="G390" s="7" t="str">
        <f t="shared" si="12"/>
        <v>CH_GUA_NANDAYURE</v>
      </c>
      <c r="H390" s="12" t="str">
        <f t="shared" ref="H390:H453" si="13">CONCATENATE("DIST_",F390,"_",MID(A390,1,3))</f>
        <v>DIST_CH_GUA_509</v>
      </c>
      <c r="I390" s="5"/>
      <c r="J390" s="5"/>
      <c r="K390" s="5"/>
      <c r="L390" s="5"/>
      <c r="AA390" s="21"/>
      <c r="AB390" s="21"/>
      <c r="AC390" s="9" t="s">
        <v>545</v>
      </c>
      <c r="AD390" s="21" t="s">
        <v>935</v>
      </c>
      <c r="AE390" s="9" t="s">
        <v>507</v>
      </c>
    </row>
    <row r="391" spans="1:31" ht="13" x14ac:dyDescent="0.3">
      <c r="A391" s="1">
        <v>50904</v>
      </c>
      <c r="B391" s="5" t="s">
        <v>520</v>
      </c>
      <c r="C391" s="6" t="s">
        <v>562</v>
      </c>
      <c r="D391" s="6" t="s">
        <v>331</v>
      </c>
      <c r="E391" s="5" t="s">
        <v>522</v>
      </c>
      <c r="F391" s="7" t="str">
        <f>CONCATENATE(VLOOKUP(E391,T_REGIONES[],2),"_",VLOOKUP(B391,T_PROVINCIAS[],2))</f>
        <v>CH_GUA</v>
      </c>
      <c r="G391" s="7" t="str">
        <f t="shared" si="12"/>
        <v>CH_GUA_NANDAYURE</v>
      </c>
      <c r="H391" s="12" t="str">
        <f t="shared" si="13"/>
        <v>DIST_CH_GUA_509</v>
      </c>
      <c r="I391" s="5"/>
      <c r="J391" s="5" t="s">
        <v>530</v>
      </c>
      <c r="K391" s="5"/>
      <c r="L391" s="5"/>
      <c r="AA391" s="21"/>
      <c r="AB391" s="21"/>
      <c r="AC391" s="9"/>
      <c r="AD391" s="21"/>
      <c r="AE391" s="9" t="s">
        <v>546</v>
      </c>
    </row>
    <row r="392" spans="1:31" ht="13" x14ac:dyDescent="0.3">
      <c r="A392" s="1">
        <v>50905</v>
      </c>
      <c r="B392" s="5" t="s">
        <v>520</v>
      </c>
      <c r="C392" s="6" t="s">
        <v>562</v>
      </c>
      <c r="D392" s="6" t="s">
        <v>564</v>
      </c>
      <c r="E392" s="5" t="s">
        <v>522</v>
      </c>
      <c r="F392" s="7" t="str">
        <f>CONCATENATE(VLOOKUP(E392,T_REGIONES[],2),"_",VLOOKUP(B392,T_PROVINCIAS[],2))</f>
        <v>CH_GUA</v>
      </c>
      <c r="G392" s="7" t="str">
        <f t="shared" si="12"/>
        <v>CH_GUA_NANDAYURE</v>
      </c>
      <c r="H392" s="12" t="str">
        <f t="shared" si="13"/>
        <v>DIST_CH_GUA_509</v>
      </c>
      <c r="I392" s="5"/>
      <c r="J392" s="5"/>
      <c r="K392" s="5"/>
      <c r="L392" s="5"/>
      <c r="AA392" s="21"/>
      <c r="AB392" s="21"/>
      <c r="AC392" s="9"/>
      <c r="AD392" s="21"/>
      <c r="AE392" s="9" t="s">
        <v>423</v>
      </c>
    </row>
    <row r="393" spans="1:31" ht="13" x14ac:dyDescent="0.3">
      <c r="A393" s="1">
        <v>50906</v>
      </c>
      <c r="B393" s="5" t="s">
        <v>520</v>
      </c>
      <c r="C393" s="6" t="s">
        <v>562</v>
      </c>
      <c r="D393" s="6" t="s">
        <v>565</v>
      </c>
      <c r="E393" s="5" t="s">
        <v>522</v>
      </c>
      <c r="F393" s="7" t="str">
        <f>CONCATENATE(VLOOKUP(E393,T_REGIONES[],2),"_",VLOOKUP(B393,T_PROVINCIAS[],2))</f>
        <v>CH_GUA</v>
      </c>
      <c r="G393" s="7" t="str">
        <f t="shared" si="12"/>
        <v>CH_GUA_NANDAYURE</v>
      </c>
      <c r="H393" s="12" t="str">
        <f t="shared" si="13"/>
        <v>DIST_CH_GUA_509</v>
      </c>
      <c r="I393" s="5"/>
      <c r="J393" s="5">
        <v>1</v>
      </c>
      <c r="K393" s="5"/>
      <c r="L393" s="5"/>
      <c r="AA393" s="21"/>
      <c r="AB393" s="21"/>
      <c r="AC393" s="9"/>
      <c r="AD393" s="21"/>
      <c r="AE393" s="9" t="s">
        <v>547</v>
      </c>
    </row>
    <row r="394" spans="1:31" x14ac:dyDescent="0.25">
      <c r="A394" s="1">
        <v>51001</v>
      </c>
      <c r="B394" s="5" t="s">
        <v>520</v>
      </c>
      <c r="C394" s="5" t="s">
        <v>566</v>
      </c>
      <c r="D394" s="5" t="s">
        <v>566</v>
      </c>
      <c r="E394" s="5" t="s">
        <v>522</v>
      </c>
      <c r="F394" s="7" t="str">
        <f>CONCATENATE(VLOOKUP(E394,T_REGIONES[],2),"_",VLOOKUP(B394,T_PROVINCIAS[],2))</f>
        <v>CH_GUA</v>
      </c>
      <c r="G394" s="7" t="str">
        <f t="shared" si="12"/>
        <v>CH_GUA_LA CRUZ</v>
      </c>
      <c r="H394" s="12" t="str">
        <f t="shared" si="13"/>
        <v>DIST_CH_GUA_510</v>
      </c>
      <c r="I394" s="5"/>
      <c r="J394" s="5">
        <v>1</v>
      </c>
      <c r="K394" s="5">
        <v>1</v>
      </c>
      <c r="L394" s="5"/>
      <c r="AE394" s="58" t="s">
        <v>1215</v>
      </c>
    </row>
    <row r="395" spans="1:31" ht="13" x14ac:dyDescent="0.3">
      <c r="A395" s="1">
        <v>51002</v>
      </c>
      <c r="B395" s="5" t="s">
        <v>520</v>
      </c>
      <c r="C395" s="5" t="s">
        <v>566</v>
      </c>
      <c r="D395" s="5" t="s">
        <v>567</v>
      </c>
      <c r="E395" s="5" t="s">
        <v>522</v>
      </c>
      <c r="F395" s="7" t="str">
        <f>CONCATENATE(VLOOKUP(E395,T_REGIONES[],2),"_",VLOOKUP(B395,T_PROVINCIAS[],2))</f>
        <v>CH_GUA</v>
      </c>
      <c r="G395" s="7" t="str">
        <f t="shared" si="12"/>
        <v>CH_GUA_LA CRUZ</v>
      </c>
      <c r="H395" s="12" t="str">
        <f t="shared" si="13"/>
        <v>DIST_CH_GUA_510</v>
      </c>
      <c r="I395" s="5"/>
      <c r="J395" s="5"/>
      <c r="K395" s="5">
        <v>1</v>
      </c>
      <c r="L395" s="5"/>
      <c r="AA395" s="21"/>
      <c r="AB395" s="21"/>
      <c r="AC395" s="9" t="s">
        <v>570</v>
      </c>
      <c r="AD395" s="21" t="s">
        <v>936</v>
      </c>
      <c r="AE395" s="9" t="s">
        <v>570</v>
      </c>
    </row>
    <row r="396" spans="1:31" ht="13" x14ac:dyDescent="0.3">
      <c r="A396" s="1">
        <v>51003</v>
      </c>
      <c r="B396" s="5" t="s">
        <v>520</v>
      </c>
      <c r="C396" s="5" t="s">
        <v>566</v>
      </c>
      <c r="D396" s="5" t="s">
        <v>568</v>
      </c>
      <c r="E396" s="5" t="s">
        <v>522</v>
      </c>
      <c r="F396" s="7" t="str">
        <f>CONCATENATE(VLOOKUP(E396,T_REGIONES[],2),"_",VLOOKUP(B396,T_PROVINCIAS[],2))</f>
        <v>CH_GUA</v>
      </c>
      <c r="G396" s="7" t="str">
        <f t="shared" si="12"/>
        <v>CH_GUA_LA CRUZ</v>
      </c>
      <c r="H396" s="12" t="str">
        <f t="shared" si="13"/>
        <v>DIST_CH_GUA_510</v>
      </c>
      <c r="I396" s="5"/>
      <c r="J396" s="5"/>
      <c r="K396" s="5">
        <v>1</v>
      </c>
      <c r="L396" s="5"/>
      <c r="AA396" s="21"/>
      <c r="AB396" s="21"/>
      <c r="AC396" s="9"/>
      <c r="AD396" s="21"/>
      <c r="AE396" s="9" t="s">
        <v>573</v>
      </c>
    </row>
    <row r="397" spans="1:31" ht="13" x14ac:dyDescent="0.3">
      <c r="A397" s="1">
        <v>51004</v>
      </c>
      <c r="B397" s="5" t="s">
        <v>520</v>
      </c>
      <c r="C397" s="5" t="s">
        <v>566</v>
      </c>
      <c r="D397" s="5" t="s">
        <v>569</v>
      </c>
      <c r="E397" s="5" t="s">
        <v>522</v>
      </c>
      <c r="F397" s="7" t="str">
        <f>CONCATENATE(VLOOKUP(E397,T_REGIONES[],2),"_",VLOOKUP(B397,T_PROVINCIAS[],2))</f>
        <v>CH_GUA</v>
      </c>
      <c r="G397" s="7" t="str">
        <f t="shared" si="12"/>
        <v>CH_GUA_LA CRUZ</v>
      </c>
      <c r="H397" s="12" t="str">
        <f t="shared" si="13"/>
        <v>DIST_CH_GUA_510</v>
      </c>
      <c r="I397" s="5"/>
      <c r="J397" s="5">
        <v>1</v>
      </c>
      <c r="K397" s="5"/>
      <c r="L397" s="5"/>
      <c r="AA397" s="21"/>
      <c r="AB397" s="21"/>
      <c r="AC397" s="9"/>
      <c r="AD397" s="21"/>
      <c r="AE397" s="9" t="s">
        <v>574</v>
      </c>
    </row>
    <row r="398" spans="1:31" ht="13" x14ac:dyDescent="0.3">
      <c r="A398" s="1">
        <v>51101</v>
      </c>
      <c r="B398" s="5" t="s">
        <v>520</v>
      </c>
      <c r="C398" s="6" t="s">
        <v>570</v>
      </c>
      <c r="D398" s="6" t="s">
        <v>570</v>
      </c>
      <c r="E398" s="5" t="s">
        <v>522</v>
      </c>
      <c r="F398" s="7" t="str">
        <f>CONCATENATE(VLOOKUP(E398,T_REGIONES[],2),"_",VLOOKUP(B398,T_PROVINCIAS[],2))</f>
        <v>CH_GUA</v>
      </c>
      <c r="G398" s="7" t="str">
        <f t="shared" si="12"/>
        <v>CH_GUA_HOJANCHA</v>
      </c>
      <c r="H398" s="12" t="str">
        <f t="shared" si="13"/>
        <v>DIST_CH_GUA_511</v>
      </c>
      <c r="I398" s="5"/>
      <c r="J398" s="5"/>
      <c r="K398" s="5"/>
      <c r="L398" s="5"/>
      <c r="AA398" s="21"/>
      <c r="AB398" s="21"/>
      <c r="AC398" s="9"/>
      <c r="AD398" s="21"/>
      <c r="AE398" s="9" t="s">
        <v>571</v>
      </c>
    </row>
    <row r="399" spans="1:31" ht="13" x14ac:dyDescent="0.3">
      <c r="A399" s="1">
        <v>51102</v>
      </c>
      <c r="B399" s="5" t="s">
        <v>520</v>
      </c>
      <c r="C399" s="6" t="s">
        <v>570</v>
      </c>
      <c r="D399" s="6" t="s">
        <v>571</v>
      </c>
      <c r="E399" s="5" t="s">
        <v>522</v>
      </c>
      <c r="F399" s="7" t="str">
        <f>CONCATENATE(VLOOKUP(E399,T_REGIONES[],2),"_",VLOOKUP(B399,T_PROVINCIAS[],2))</f>
        <v>CH_GUA</v>
      </c>
      <c r="G399" s="7" t="str">
        <f t="shared" si="12"/>
        <v>CH_GUA_HOJANCHA</v>
      </c>
      <c r="H399" s="12" t="str">
        <f t="shared" si="13"/>
        <v>DIST_CH_GUA_511</v>
      </c>
      <c r="I399" s="5"/>
      <c r="J399" s="5"/>
      <c r="K399" s="5"/>
      <c r="L399" s="5"/>
      <c r="AA399" s="21"/>
      <c r="AB399" s="21"/>
      <c r="AC399" s="9"/>
      <c r="AD399" s="21"/>
      <c r="AE399" s="9" t="s">
        <v>572</v>
      </c>
    </row>
    <row r="400" spans="1:31" x14ac:dyDescent="0.25">
      <c r="A400" s="1">
        <v>51103</v>
      </c>
      <c r="B400" s="5" t="s">
        <v>520</v>
      </c>
      <c r="C400" s="6" t="s">
        <v>570</v>
      </c>
      <c r="D400" s="6" t="s">
        <v>572</v>
      </c>
      <c r="E400" s="5" t="s">
        <v>522</v>
      </c>
      <c r="F400" s="7" t="str">
        <f>CONCATENATE(VLOOKUP(E400,T_REGIONES[],2),"_",VLOOKUP(B400,T_PROVINCIAS[],2))</f>
        <v>CH_GUA</v>
      </c>
      <c r="G400" s="7" t="str">
        <f t="shared" si="12"/>
        <v>CH_GUA_HOJANCHA</v>
      </c>
      <c r="H400" s="12" t="str">
        <f t="shared" si="13"/>
        <v>DIST_CH_GUA_511</v>
      </c>
      <c r="I400" s="5"/>
      <c r="J400" s="5">
        <v>1</v>
      </c>
      <c r="K400" s="5"/>
      <c r="L400" s="5"/>
      <c r="AE400" s="58" t="s">
        <v>1215</v>
      </c>
    </row>
    <row r="401" spans="1:31" ht="13" x14ac:dyDescent="0.3">
      <c r="A401" s="1">
        <v>51104</v>
      </c>
      <c r="B401" s="5" t="s">
        <v>520</v>
      </c>
      <c r="C401" s="6" t="s">
        <v>570</v>
      </c>
      <c r="D401" s="6" t="s">
        <v>573</v>
      </c>
      <c r="E401" s="5" t="s">
        <v>522</v>
      </c>
      <c r="F401" s="7" t="str">
        <f>CONCATENATE(VLOOKUP(E401,T_REGIONES[],2),"_",VLOOKUP(B401,T_PROVINCIAS[],2))</f>
        <v>CH_GUA</v>
      </c>
      <c r="G401" s="7" t="str">
        <f t="shared" si="12"/>
        <v>CH_GUA_HOJANCHA</v>
      </c>
      <c r="H401" s="12" t="str">
        <f t="shared" si="13"/>
        <v>DIST_CH_GUA_511</v>
      </c>
      <c r="I401" s="5"/>
      <c r="J401" s="5"/>
      <c r="K401" s="5"/>
      <c r="L401" s="5"/>
      <c r="AA401" s="21"/>
      <c r="AB401" s="21"/>
      <c r="AC401" s="9" t="s">
        <v>566</v>
      </c>
      <c r="AD401" s="21" t="s">
        <v>937</v>
      </c>
      <c r="AE401" s="9" t="s">
        <v>568</v>
      </c>
    </row>
    <row r="402" spans="1:31" ht="13" x14ac:dyDescent="0.3">
      <c r="A402" s="1">
        <v>51105</v>
      </c>
      <c r="B402" s="5" t="s">
        <v>520</v>
      </c>
      <c r="C402" s="6" t="s">
        <v>570</v>
      </c>
      <c r="D402" s="6" t="s">
        <v>574</v>
      </c>
      <c r="E402" s="5" t="s">
        <v>522</v>
      </c>
      <c r="F402" s="7" t="str">
        <f>CONCATENATE(VLOOKUP(E402,T_REGIONES[],2),"_",VLOOKUP(B402,T_PROVINCIAS[],2))</f>
        <v>CH_GUA</v>
      </c>
      <c r="G402" s="7" t="str">
        <f t="shared" si="12"/>
        <v>CH_GUA_HOJANCHA</v>
      </c>
      <c r="H402" s="12" t="str">
        <f t="shared" si="13"/>
        <v>DIST_CH_GUA_511</v>
      </c>
      <c r="I402" s="5"/>
      <c r="J402" s="5"/>
      <c r="K402" s="5"/>
      <c r="L402" s="5"/>
      <c r="AA402" s="21"/>
      <c r="AB402" s="21"/>
      <c r="AC402" s="9"/>
      <c r="AD402" s="21"/>
      <c r="AE402" s="9" t="s">
        <v>566</v>
      </c>
    </row>
    <row r="403" spans="1:31" ht="13" x14ac:dyDescent="0.3">
      <c r="A403" s="1">
        <v>60101</v>
      </c>
      <c r="B403" s="5" t="s">
        <v>575</v>
      </c>
      <c r="C403" s="5" t="s">
        <v>575</v>
      </c>
      <c r="D403" s="5" t="s">
        <v>575</v>
      </c>
      <c r="E403" s="5" t="s">
        <v>383</v>
      </c>
      <c r="F403" s="7" t="str">
        <f>CONCATENATE(VLOOKUP(E403,T_REGIONES[],2),"_",VLOOKUP(B403,T_PROVINCIAS[],2))</f>
        <v>PC_PUN</v>
      </c>
      <c r="G403" s="7" t="str">
        <f t="shared" si="12"/>
        <v>PC_PUN_PUNTARENAS</v>
      </c>
      <c r="H403" s="12" t="str">
        <f t="shared" si="13"/>
        <v>DIST_PC_PUN_601</v>
      </c>
      <c r="I403" s="5"/>
      <c r="J403" s="5">
        <v>1</v>
      </c>
      <c r="K403" s="5"/>
      <c r="L403" s="5"/>
      <c r="AA403" s="21"/>
      <c r="AB403" s="21"/>
      <c r="AC403" s="9"/>
      <c r="AD403" s="21"/>
      <c r="AE403" s="9" t="s">
        <v>567</v>
      </c>
    </row>
    <row r="404" spans="1:31" ht="13" x14ac:dyDescent="0.3">
      <c r="A404" s="1">
        <v>60102</v>
      </c>
      <c r="B404" s="5" t="s">
        <v>575</v>
      </c>
      <c r="C404" s="5" t="s">
        <v>575</v>
      </c>
      <c r="D404" s="5" t="s">
        <v>576</v>
      </c>
      <c r="E404" s="5" t="s">
        <v>383</v>
      </c>
      <c r="F404" s="7" t="str">
        <f>CONCATENATE(VLOOKUP(E404,T_REGIONES[],2),"_",VLOOKUP(B404,T_PROVINCIAS[],2))</f>
        <v>PC_PUN</v>
      </c>
      <c r="G404" s="7" t="str">
        <f t="shared" si="12"/>
        <v>PC_PUN_PUNTARENAS</v>
      </c>
      <c r="H404" s="12" t="str">
        <f t="shared" si="13"/>
        <v>DIST_PC_PUN_601</v>
      </c>
      <c r="I404" s="5"/>
      <c r="J404" s="5">
        <v>1</v>
      </c>
      <c r="K404" s="5"/>
      <c r="L404" s="5"/>
      <c r="AA404" s="21"/>
      <c r="AB404" s="21"/>
      <c r="AC404" s="9"/>
      <c r="AD404" s="21"/>
      <c r="AE404" s="9" t="s">
        <v>569</v>
      </c>
    </row>
    <row r="405" spans="1:31" x14ac:dyDescent="0.25">
      <c r="A405" s="1">
        <v>60103</v>
      </c>
      <c r="B405" s="5" t="s">
        <v>575</v>
      </c>
      <c r="C405" s="5" t="s">
        <v>575</v>
      </c>
      <c r="D405" s="5" t="s">
        <v>577</v>
      </c>
      <c r="E405" s="5" t="s">
        <v>383</v>
      </c>
      <c r="F405" s="7" t="str">
        <f>CONCATENATE(VLOOKUP(E405,T_REGIONES[],2),"_",VLOOKUP(B405,T_PROVINCIAS[],2))</f>
        <v>PC_PUN</v>
      </c>
      <c r="G405" s="7" t="str">
        <f t="shared" si="12"/>
        <v>PC_PUN_PUNTARENAS</v>
      </c>
      <c r="H405" s="12" t="str">
        <f t="shared" si="13"/>
        <v>DIST_PC_PUN_601</v>
      </c>
      <c r="I405" s="5"/>
      <c r="J405" s="5">
        <v>1</v>
      </c>
      <c r="K405" s="5"/>
      <c r="L405" s="5"/>
      <c r="AE405" s="58" t="s">
        <v>1215</v>
      </c>
    </row>
    <row r="406" spans="1:31" ht="13" x14ac:dyDescent="0.3">
      <c r="A406" s="1">
        <v>60104</v>
      </c>
      <c r="B406" s="5" t="s">
        <v>575</v>
      </c>
      <c r="C406" s="5" t="s">
        <v>575</v>
      </c>
      <c r="D406" s="5" t="s">
        <v>578</v>
      </c>
      <c r="E406" s="5" t="s">
        <v>383</v>
      </c>
      <c r="F406" s="7" t="str">
        <f>CONCATENATE(VLOOKUP(E406,T_REGIONES[],2),"_",VLOOKUP(B406,T_PROVINCIAS[],2))</f>
        <v>PC_PUN</v>
      </c>
      <c r="G406" s="7" t="str">
        <f t="shared" si="12"/>
        <v>PC_PUN_PUNTARENAS</v>
      </c>
      <c r="H406" s="12" t="str">
        <f t="shared" si="13"/>
        <v>DIST_PC_PUN_601</v>
      </c>
      <c r="I406" s="5"/>
      <c r="J406" s="5" t="s">
        <v>530</v>
      </c>
      <c r="K406" s="5"/>
      <c r="L406" s="5"/>
      <c r="AA406" s="21"/>
      <c r="AB406" s="21"/>
      <c r="AC406" s="9" t="s">
        <v>521</v>
      </c>
      <c r="AD406" s="21" t="s">
        <v>938</v>
      </c>
      <c r="AE406" s="9" t="s">
        <v>523</v>
      </c>
    </row>
    <row r="407" spans="1:31" ht="13" x14ac:dyDescent="0.3">
      <c r="A407" s="1">
        <v>60105</v>
      </c>
      <c r="B407" s="5" t="s">
        <v>575</v>
      </c>
      <c r="C407" s="5" t="s">
        <v>575</v>
      </c>
      <c r="D407" s="5" t="s">
        <v>579</v>
      </c>
      <c r="E407" s="5" t="s">
        <v>383</v>
      </c>
      <c r="F407" s="7" t="str">
        <f>CONCATENATE(VLOOKUP(E407,T_REGIONES[],2),"_",VLOOKUP(B407,T_PROVINCIAS[],2))</f>
        <v>PC_PUN</v>
      </c>
      <c r="G407" s="7" t="str">
        <f t="shared" si="12"/>
        <v>PC_PUN_PUNTARENAS</v>
      </c>
      <c r="H407" s="12" t="str">
        <f t="shared" si="13"/>
        <v>DIST_PC_PUN_601</v>
      </c>
      <c r="I407" s="5"/>
      <c r="J407" s="5"/>
      <c r="K407" s="5"/>
      <c r="L407" s="5"/>
      <c r="AA407" s="21"/>
      <c r="AB407" s="21"/>
      <c r="AC407" s="9"/>
      <c r="AD407" s="21"/>
      <c r="AE407" s="9" t="s">
        <v>526</v>
      </c>
    </row>
    <row r="408" spans="1:31" ht="13" x14ac:dyDescent="0.3">
      <c r="A408" s="1">
        <v>60106</v>
      </c>
      <c r="B408" s="5" t="s">
        <v>575</v>
      </c>
      <c r="C408" s="5" t="s">
        <v>575</v>
      </c>
      <c r="D408" s="5" t="s">
        <v>580</v>
      </c>
      <c r="E408" s="5" t="s">
        <v>383</v>
      </c>
      <c r="F408" s="7" t="str">
        <f>CONCATENATE(VLOOKUP(E408,T_REGIONES[],2),"_",VLOOKUP(B408,T_PROVINCIAS[],2))</f>
        <v>PC_PUN</v>
      </c>
      <c r="G408" s="7" t="str">
        <f t="shared" si="12"/>
        <v>PC_PUN_PUNTARENAS</v>
      </c>
      <c r="H408" s="12" t="str">
        <f t="shared" si="13"/>
        <v>DIST_PC_PUN_601</v>
      </c>
      <c r="I408" s="5"/>
      <c r="J408" s="5">
        <v>1</v>
      </c>
      <c r="K408" s="5"/>
      <c r="L408" s="5"/>
      <c r="AA408" s="21"/>
      <c r="AB408" s="21"/>
      <c r="AC408" s="9"/>
      <c r="AD408" s="21"/>
      <c r="AE408" s="9" t="s">
        <v>521</v>
      </c>
    </row>
    <row r="409" spans="1:31" ht="13" x14ac:dyDescent="0.3">
      <c r="A409" s="1">
        <v>60107</v>
      </c>
      <c r="B409" s="5" t="s">
        <v>575</v>
      </c>
      <c r="C409" s="5" t="s">
        <v>575</v>
      </c>
      <c r="D409" s="5" t="s">
        <v>581</v>
      </c>
      <c r="E409" s="5" t="s">
        <v>383</v>
      </c>
      <c r="F409" s="7" t="str">
        <f>CONCATENATE(VLOOKUP(E409,T_REGIONES[],2),"_",VLOOKUP(B409,T_PROVINCIAS[],2))</f>
        <v>PC_PUN</v>
      </c>
      <c r="G409" s="7" t="str">
        <f t="shared" si="12"/>
        <v>PC_PUN_PUNTARENAS</v>
      </c>
      <c r="H409" s="12" t="str">
        <f t="shared" si="13"/>
        <v>DIST_PC_PUN_601</v>
      </c>
      <c r="I409" s="5"/>
      <c r="J409" s="5"/>
      <c r="K409" s="5"/>
      <c r="L409" s="5"/>
      <c r="AA409" s="21"/>
      <c r="AB409" s="21"/>
      <c r="AC409" s="9"/>
      <c r="AD409" s="21"/>
      <c r="AE409" s="9" t="s">
        <v>524</v>
      </c>
    </row>
    <row r="410" spans="1:31" ht="13" x14ac:dyDescent="0.3">
      <c r="A410" s="1">
        <v>60108</v>
      </c>
      <c r="B410" s="5" t="s">
        <v>575</v>
      </c>
      <c r="C410" s="5" t="s">
        <v>575</v>
      </c>
      <c r="D410" s="5" t="s">
        <v>582</v>
      </c>
      <c r="E410" s="5" t="s">
        <v>383</v>
      </c>
      <c r="F410" s="7" t="str">
        <f>CONCATENATE(VLOOKUP(E410,T_REGIONES[],2),"_",VLOOKUP(B410,T_PROVINCIAS[],2))</f>
        <v>PC_PUN</v>
      </c>
      <c r="G410" s="7" t="str">
        <f t="shared" si="12"/>
        <v>PC_PUN_PUNTARENAS</v>
      </c>
      <c r="H410" s="12" t="str">
        <f t="shared" si="13"/>
        <v>DIST_PC_PUN_601</v>
      </c>
      <c r="I410" s="5"/>
      <c r="J410" s="5"/>
      <c r="K410" s="5"/>
      <c r="L410" s="5"/>
      <c r="AA410" s="21"/>
      <c r="AB410" s="21"/>
      <c r="AC410" s="9"/>
      <c r="AD410" s="21"/>
      <c r="AE410" s="9" t="s">
        <v>525</v>
      </c>
    </row>
    <row r="411" spans="1:31" x14ac:dyDescent="0.25">
      <c r="A411" s="1">
        <v>60109</v>
      </c>
      <c r="B411" s="5" t="s">
        <v>575</v>
      </c>
      <c r="C411" s="5" t="s">
        <v>575</v>
      </c>
      <c r="D411" s="5" t="s">
        <v>1240</v>
      </c>
      <c r="E411" s="5" t="s">
        <v>383</v>
      </c>
      <c r="F411" s="7" t="str">
        <f>CONCATENATE(VLOOKUP(E411,T_REGIONES[],2),"_",VLOOKUP(B411,T_PROVINCIAS[],2))</f>
        <v>PC_PUN</v>
      </c>
      <c r="G411" s="7" t="str">
        <f t="shared" si="12"/>
        <v>PC_PUN_PUNTARENAS</v>
      </c>
      <c r="H411" s="12" t="str">
        <f t="shared" si="13"/>
        <v>DIST_PC_PUN_601</v>
      </c>
      <c r="I411" s="5"/>
      <c r="J411" s="5"/>
      <c r="K411" s="5"/>
      <c r="L411" s="5"/>
      <c r="AE411" s="58" t="s">
        <v>1215</v>
      </c>
    </row>
    <row r="412" spans="1:31" ht="13" x14ac:dyDescent="0.3">
      <c r="A412" s="1">
        <v>60110</v>
      </c>
      <c r="B412" s="5" t="s">
        <v>575</v>
      </c>
      <c r="C412" s="5" t="s">
        <v>575</v>
      </c>
      <c r="D412" s="5" t="s">
        <v>583</v>
      </c>
      <c r="E412" s="5" t="s">
        <v>383</v>
      </c>
      <c r="F412" s="7" t="str">
        <f>CONCATENATE(VLOOKUP(E412,T_REGIONES[],2),"_",VLOOKUP(B412,T_PROVINCIAS[],2))</f>
        <v>PC_PUN</v>
      </c>
      <c r="G412" s="7" t="str">
        <f t="shared" si="12"/>
        <v>PC_PUN_PUNTARENAS</v>
      </c>
      <c r="H412" s="12" t="str">
        <f t="shared" si="13"/>
        <v>DIST_PC_PUN_601</v>
      </c>
      <c r="I412" s="5"/>
      <c r="J412" s="5">
        <v>1</v>
      </c>
      <c r="K412" s="5"/>
      <c r="L412" s="5"/>
      <c r="AA412" s="21"/>
      <c r="AB412" s="21"/>
      <c r="AC412" s="9" t="s">
        <v>562</v>
      </c>
      <c r="AD412" s="21" t="s">
        <v>939</v>
      </c>
      <c r="AE412" s="9" t="s">
        <v>565</v>
      </c>
    </row>
    <row r="413" spans="1:31" ht="13" x14ac:dyDescent="0.3">
      <c r="A413" s="1">
        <v>60111</v>
      </c>
      <c r="B413" s="5" t="s">
        <v>575</v>
      </c>
      <c r="C413" s="5" t="s">
        <v>575</v>
      </c>
      <c r="D413" s="5" t="s">
        <v>584</v>
      </c>
      <c r="E413" s="5" t="s">
        <v>383</v>
      </c>
      <c r="F413" s="7" t="str">
        <f>CONCATENATE(VLOOKUP(E413,T_REGIONES[],2),"_",VLOOKUP(B413,T_PROVINCIAS[],2))</f>
        <v>PC_PUN</v>
      </c>
      <c r="G413" s="7" t="str">
        <f t="shared" si="12"/>
        <v>PC_PUN_PUNTARENAS</v>
      </c>
      <c r="H413" s="12" t="str">
        <f t="shared" si="13"/>
        <v>DIST_PC_PUN_601</v>
      </c>
      <c r="I413" s="5"/>
      <c r="J413" s="5">
        <v>1</v>
      </c>
      <c r="K413" s="5"/>
      <c r="L413" s="5"/>
      <c r="AA413" s="21"/>
      <c r="AB413" s="21"/>
      <c r="AC413" s="9"/>
      <c r="AD413" s="21"/>
      <c r="AE413" s="9" t="s">
        <v>563</v>
      </c>
    </row>
    <row r="414" spans="1:31" ht="13" x14ac:dyDescent="0.3">
      <c r="A414" s="1">
        <v>60112</v>
      </c>
      <c r="B414" s="5" t="s">
        <v>575</v>
      </c>
      <c r="C414" s="5" t="s">
        <v>575</v>
      </c>
      <c r="D414" s="5" t="s">
        <v>585</v>
      </c>
      <c r="E414" s="5" t="s">
        <v>383</v>
      </c>
      <c r="F414" s="7" t="str">
        <f>CONCATENATE(VLOOKUP(E414,T_REGIONES[],2),"_",VLOOKUP(B414,T_PROVINCIAS[],2))</f>
        <v>PC_PUN</v>
      </c>
      <c r="G414" s="7" t="str">
        <f t="shared" si="12"/>
        <v>PC_PUN_PUNTARENAS</v>
      </c>
      <c r="H414" s="12" t="str">
        <f t="shared" si="13"/>
        <v>DIST_PC_PUN_601</v>
      </c>
      <c r="I414" s="5"/>
      <c r="J414" s="5" t="s">
        <v>530</v>
      </c>
      <c r="K414" s="5"/>
      <c r="L414" s="5"/>
      <c r="AA414" s="21"/>
      <c r="AB414" s="21"/>
      <c r="AC414" s="9"/>
      <c r="AD414" s="21"/>
      <c r="AE414" s="9" t="s">
        <v>564</v>
      </c>
    </row>
    <row r="415" spans="1:31" ht="13" x14ac:dyDescent="0.3">
      <c r="A415" s="1">
        <v>60113</v>
      </c>
      <c r="B415" s="5" t="s">
        <v>575</v>
      </c>
      <c r="C415" s="5" t="s">
        <v>575</v>
      </c>
      <c r="D415" s="5" t="s">
        <v>586</v>
      </c>
      <c r="E415" s="5" t="s">
        <v>383</v>
      </c>
      <c r="F415" s="7" t="str">
        <f>CONCATENATE(VLOOKUP(E415,T_REGIONES[],2),"_",VLOOKUP(B415,T_PROVINCIAS[],2))</f>
        <v>PC_PUN</v>
      </c>
      <c r="G415" s="7" t="str">
        <f t="shared" si="12"/>
        <v>PC_PUN_PUNTARENAS</v>
      </c>
      <c r="H415" s="12" t="str">
        <f t="shared" si="13"/>
        <v>DIST_PC_PUN_601</v>
      </c>
      <c r="I415" s="5"/>
      <c r="J415" s="5">
        <v>1</v>
      </c>
      <c r="K415" s="5"/>
      <c r="L415" s="5"/>
      <c r="AA415" s="21"/>
      <c r="AB415" s="21"/>
      <c r="AC415" s="9"/>
      <c r="AD415" s="21"/>
      <c r="AE415" s="9" t="s">
        <v>331</v>
      </c>
    </row>
    <row r="416" spans="1:31" ht="13" x14ac:dyDescent="0.3">
      <c r="A416" s="1">
        <v>60114</v>
      </c>
      <c r="B416" s="5" t="s">
        <v>575</v>
      </c>
      <c r="C416" s="5" t="s">
        <v>575</v>
      </c>
      <c r="D416" s="5" t="s">
        <v>587</v>
      </c>
      <c r="E416" s="5" t="s">
        <v>383</v>
      </c>
      <c r="F416" s="7" t="str">
        <f>CONCATENATE(VLOOKUP(E416,T_REGIONES[],2),"_",VLOOKUP(B416,T_PROVINCIAS[],2))</f>
        <v>PC_PUN</v>
      </c>
      <c r="G416" s="7" t="str">
        <f t="shared" si="12"/>
        <v>PC_PUN_PUNTARENAS</v>
      </c>
      <c r="H416" s="12" t="str">
        <f t="shared" si="13"/>
        <v>DIST_PC_PUN_601</v>
      </c>
      <c r="I416" s="5"/>
      <c r="J416" s="5"/>
      <c r="K416" s="5"/>
      <c r="L416" s="5"/>
      <c r="AA416" s="21"/>
      <c r="AB416" s="21"/>
      <c r="AC416" s="9"/>
      <c r="AD416" s="21"/>
      <c r="AE416" s="9" t="s">
        <v>445</v>
      </c>
    </row>
    <row r="417" spans="1:31" ht="13" x14ac:dyDescent="0.3">
      <c r="A417" s="1">
        <v>60115</v>
      </c>
      <c r="B417" s="5" t="s">
        <v>575</v>
      </c>
      <c r="C417" s="5" t="s">
        <v>575</v>
      </c>
      <c r="D417" s="5" t="s">
        <v>588</v>
      </c>
      <c r="E417" s="5" t="s">
        <v>383</v>
      </c>
      <c r="F417" s="7" t="str">
        <f>CONCATENATE(VLOOKUP(E417,T_REGIONES[],2),"_",VLOOKUP(B417,T_PROVINCIAS[],2))</f>
        <v>PC_PUN</v>
      </c>
      <c r="G417" s="7" t="str">
        <f t="shared" si="12"/>
        <v>PC_PUN_PUNTARENAS</v>
      </c>
      <c r="H417" s="12" t="str">
        <f t="shared" si="13"/>
        <v>DIST_PC_PUN_601</v>
      </c>
      <c r="I417" s="5"/>
      <c r="J417" s="5" t="s">
        <v>530</v>
      </c>
      <c r="K417" s="5"/>
      <c r="L417" s="5"/>
      <c r="AA417" s="21"/>
      <c r="AB417" s="21"/>
      <c r="AC417" s="9"/>
      <c r="AD417" s="21"/>
      <c r="AE417" s="9" t="s">
        <v>375</v>
      </c>
    </row>
    <row r="418" spans="1:31" x14ac:dyDescent="0.25">
      <c r="A418" s="1">
        <v>60116</v>
      </c>
      <c r="B418" s="5" t="s">
        <v>575</v>
      </c>
      <c r="C418" s="5" t="s">
        <v>575</v>
      </c>
      <c r="D418" s="5" t="s">
        <v>589</v>
      </c>
      <c r="E418" s="5" t="s">
        <v>383</v>
      </c>
      <c r="F418" s="7" t="str">
        <f>CONCATENATE(VLOOKUP(E418,T_REGIONES[],2),"_",VLOOKUP(B418,T_PROVINCIAS[],2))</f>
        <v>PC_PUN</v>
      </c>
      <c r="G418" s="7" t="str">
        <f t="shared" si="12"/>
        <v>PC_PUN_PUNTARENAS</v>
      </c>
      <c r="H418" s="12" t="str">
        <f t="shared" si="13"/>
        <v>DIST_PC_PUN_601</v>
      </c>
      <c r="I418" s="5"/>
      <c r="J418" s="5"/>
      <c r="K418" s="5"/>
      <c r="L418" s="5"/>
      <c r="AE418" s="58" t="s">
        <v>1215</v>
      </c>
    </row>
    <row r="419" spans="1:31" ht="13" x14ac:dyDescent="0.3">
      <c r="A419" s="1">
        <v>60201</v>
      </c>
      <c r="B419" s="5" t="s">
        <v>575</v>
      </c>
      <c r="C419" s="6" t="s">
        <v>590</v>
      </c>
      <c r="D419" s="6" t="s">
        <v>591</v>
      </c>
      <c r="E419" s="5" t="s">
        <v>383</v>
      </c>
      <c r="F419" s="7" t="str">
        <f>CONCATENATE(VLOOKUP(E419,T_REGIONES[],2),"_",VLOOKUP(B419,T_PROVINCIAS[],2))</f>
        <v>PC_PUN</v>
      </c>
      <c r="G419" s="7" t="str">
        <f t="shared" si="12"/>
        <v>PC_PUN_ESPARZA</v>
      </c>
      <c r="H419" s="12" t="str">
        <f t="shared" si="13"/>
        <v>DIST_PC_PUN_602</v>
      </c>
      <c r="I419" s="5"/>
      <c r="J419" s="5"/>
      <c r="K419" s="5"/>
      <c r="L419" s="5"/>
      <c r="AA419" s="21"/>
      <c r="AB419" s="21"/>
      <c r="AC419" s="9" t="s">
        <v>527</v>
      </c>
      <c r="AD419" s="21" t="s">
        <v>940</v>
      </c>
      <c r="AE419" s="9" t="s">
        <v>533</v>
      </c>
    </row>
    <row r="420" spans="1:31" ht="13" x14ac:dyDescent="0.3">
      <c r="A420" s="1">
        <v>60202</v>
      </c>
      <c r="B420" s="5" t="s">
        <v>575</v>
      </c>
      <c r="C420" s="6" t="s">
        <v>590</v>
      </c>
      <c r="D420" s="6" t="s">
        <v>592</v>
      </c>
      <c r="E420" s="5" t="s">
        <v>383</v>
      </c>
      <c r="F420" s="7" t="str">
        <f>CONCATENATE(VLOOKUP(E420,T_REGIONES[],2),"_",VLOOKUP(B420,T_PROVINCIAS[],2))</f>
        <v>PC_PUN</v>
      </c>
      <c r="G420" s="7" t="str">
        <f t="shared" si="12"/>
        <v>PC_PUN_ESPARZA</v>
      </c>
      <c r="H420" s="12" t="str">
        <f t="shared" si="13"/>
        <v>DIST_PC_PUN_602</v>
      </c>
      <c r="I420" s="5"/>
      <c r="J420" s="5"/>
      <c r="K420" s="5"/>
      <c r="L420" s="5"/>
      <c r="AA420" s="21"/>
      <c r="AB420" s="21"/>
      <c r="AC420" s="9"/>
      <c r="AD420" s="21"/>
      <c r="AE420" s="9" t="s">
        <v>528</v>
      </c>
    </row>
    <row r="421" spans="1:31" ht="13" x14ac:dyDescent="0.3">
      <c r="A421" s="1">
        <v>60203</v>
      </c>
      <c r="B421" s="5" t="s">
        <v>575</v>
      </c>
      <c r="C421" s="6" t="s">
        <v>590</v>
      </c>
      <c r="D421" s="6" t="s">
        <v>593</v>
      </c>
      <c r="E421" s="5" t="s">
        <v>383</v>
      </c>
      <c r="F421" s="7" t="str">
        <f>CONCATENATE(VLOOKUP(E421,T_REGIONES[],2),"_",VLOOKUP(B421,T_PROVINCIAS[],2))</f>
        <v>PC_PUN</v>
      </c>
      <c r="G421" s="7" t="str">
        <f t="shared" si="12"/>
        <v>PC_PUN_ESPARZA</v>
      </c>
      <c r="H421" s="12" t="str">
        <f t="shared" si="13"/>
        <v>DIST_PC_PUN_602</v>
      </c>
      <c r="I421" s="5"/>
      <c r="J421" s="5"/>
      <c r="K421" s="5"/>
      <c r="L421" s="5"/>
      <c r="AA421" s="21"/>
      <c r="AB421" s="21"/>
      <c r="AC421" s="9"/>
      <c r="AD421" s="21"/>
      <c r="AE421" s="9" t="s">
        <v>527</v>
      </c>
    </row>
    <row r="422" spans="1:31" ht="13" x14ac:dyDescent="0.3">
      <c r="A422" s="1">
        <v>60204</v>
      </c>
      <c r="B422" s="5" t="s">
        <v>575</v>
      </c>
      <c r="C422" s="6" t="s">
        <v>590</v>
      </c>
      <c r="D422" s="6" t="s">
        <v>248</v>
      </c>
      <c r="E422" s="5" t="s">
        <v>383</v>
      </c>
      <c r="F422" s="7" t="str">
        <f>CONCATENATE(VLOOKUP(E422,T_REGIONES[],2),"_",VLOOKUP(B422,T_PROVINCIAS[],2))</f>
        <v>PC_PUN</v>
      </c>
      <c r="G422" s="7" t="str">
        <f t="shared" si="12"/>
        <v>PC_PUN_ESPARZA</v>
      </c>
      <c r="H422" s="12" t="str">
        <f t="shared" si="13"/>
        <v>DIST_PC_PUN_602</v>
      </c>
      <c r="I422" s="5"/>
      <c r="J422" s="5"/>
      <c r="K422" s="5"/>
      <c r="L422" s="5"/>
      <c r="AA422" s="21"/>
      <c r="AB422" s="21"/>
      <c r="AC422" s="9"/>
      <c r="AD422" s="21"/>
      <c r="AE422" s="9" t="s">
        <v>532</v>
      </c>
    </row>
    <row r="423" spans="1:31" ht="13" x14ac:dyDescent="0.3">
      <c r="A423" s="1">
        <v>60205</v>
      </c>
      <c r="B423" s="5" t="s">
        <v>575</v>
      </c>
      <c r="C423" s="6" t="s">
        <v>590</v>
      </c>
      <c r="D423" s="6" t="s">
        <v>324</v>
      </c>
      <c r="E423" s="5" t="s">
        <v>383</v>
      </c>
      <c r="F423" s="7" t="str">
        <f>CONCATENATE(VLOOKUP(E423,T_REGIONES[],2),"_",VLOOKUP(B423,T_PROVINCIAS[],2))</f>
        <v>PC_PUN</v>
      </c>
      <c r="G423" s="7" t="str">
        <f t="shared" si="12"/>
        <v>PC_PUN_ESPARZA</v>
      </c>
      <c r="H423" s="12" t="str">
        <f t="shared" si="13"/>
        <v>DIST_PC_PUN_602</v>
      </c>
      <c r="I423" s="5"/>
      <c r="J423" s="5"/>
      <c r="K423" s="5"/>
      <c r="L423" s="5"/>
      <c r="AA423" s="21"/>
      <c r="AB423" s="21"/>
      <c r="AC423" s="9"/>
      <c r="AD423" s="21"/>
      <c r="AE423" s="9" t="s">
        <v>529</v>
      </c>
    </row>
    <row r="424" spans="1:31" ht="13" x14ac:dyDescent="0.3">
      <c r="A424" s="1">
        <v>60206</v>
      </c>
      <c r="B424" s="7" t="s">
        <v>575</v>
      </c>
      <c r="C424" s="8" t="s">
        <v>590</v>
      </c>
      <c r="D424" s="8" t="s">
        <v>594</v>
      </c>
      <c r="E424" s="5" t="s">
        <v>383</v>
      </c>
      <c r="F424" s="7" t="str">
        <f>CONCATENATE(VLOOKUP(E424,T_REGIONES[],2),"_",VLOOKUP(B424,T_PROVINCIAS[],2))</f>
        <v>PC_PUN</v>
      </c>
      <c r="G424" s="7" t="str">
        <f t="shared" si="12"/>
        <v>PC_PUN_ESPARZA</v>
      </c>
      <c r="H424" s="12" t="str">
        <f t="shared" si="13"/>
        <v>DIST_PC_PUN_602</v>
      </c>
      <c r="I424" s="5"/>
      <c r="J424" s="5">
        <v>1</v>
      </c>
      <c r="K424" s="5"/>
      <c r="L424" s="5"/>
      <c r="AA424" s="21"/>
      <c r="AB424" s="21"/>
      <c r="AC424" s="9"/>
      <c r="AD424" s="21"/>
      <c r="AE424" s="9" t="s">
        <v>531</v>
      </c>
    </row>
    <row r="425" spans="1:31" ht="13" x14ac:dyDescent="0.3">
      <c r="A425" s="1">
        <v>60301</v>
      </c>
      <c r="B425" s="5" t="s">
        <v>575</v>
      </c>
      <c r="C425" s="5" t="s">
        <v>396</v>
      </c>
      <c r="D425" s="5" t="s">
        <v>396</v>
      </c>
      <c r="E425" s="5" t="s">
        <v>345</v>
      </c>
      <c r="F425" s="7" t="str">
        <f>CONCATENATE(VLOOKUP(E425,T_REGIONES[],2),"_",VLOOKUP(B425,T_PROVINCIAS[],2))</f>
        <v>BR_PUN</v>
      </c>
      <c r="G425" s="7" t="str">
        <f t="shared" si="12"/>
        <v>BR_PUN_BUENOS AIRES</v>
      </c>
      <c r="H425" s="12" t="str">
        <f t="shared" si="13"/>
        <v>DIST_BR_PUN_603</v>
      </c>
      <c r="I425" s="5"/>
      <c r="J425" s="5"/>
      <c r="K425" s="5"/>
      <c r="L425" s="5"/>
      <c r="AA425" s="21"/>
      <c r="AB425" s="21"/>
      <c r="AC425" s="9"/>
      <c r="AD425" s="21"/>
      <c r="AE425" s="9" t="s">
        <v>247</v>
      </c>
    </row>
    <row r="426" spans="1:31" x14ac:dyDescent="0.25">
      <c r="A426" s="1">
        <v>60302</v>
      </c>
      <c r="B426" s="5" t="s">
        <v>575</v>
      </c>
      <c r="C426" s="5" t="s">
        <v>396</v>
      </c>
      <c r="D426" s="5" t="s">
        <v>595</v>
      </c>
      <c r="E426" s="5" t="s">
        <v>345</v>
      </c>
      <c r="F426" s="7" t="str">
        <f>CONCATENATE(VLOOKUP(E426,T_REGIONES[],2),"_",VLOOKUP(B426,T_PROVINCIAS[],2))</f>
        <v>BR_PUN</v>
      </c>
      <c r="G426" s="7" t="str">
        <f t="shared" si="12"/>
        <v>BR_PUN_BUENOS AIRES</v>
      </c>
      <c r="H426" s="12" t="str">
        <f t="shared" si="13"/>
        <v>DIST_BR_PUN_603</v>
      </c>
      <c r="I426" s="5"/>
      <c r="J426" s="5"/>
      <c r="K426" s="5"/>
      <c r="L426" s="5"/>
      <c r="AE426" s="58" t="s">
        <v>1215</v>
      </c>
    </row>
    <row r="427" spans="1:31" ht="13" x14ac:dyDescent="0.3">
      <c r="A427" s="1">
        <v>60303</v>
      </c>
      <c r="B427" s="5" t="s">
        <v>575</v>
      </c>
      <c r="C427" s="5" t="s">
        <v>396</v>
      </c>
      <c r="D427" s="5" t="s">
        <v>596</v>
      </c>
      <c r="E427" s="5" t="s">
        <v>345</v>
      </c>
      <c r="F427" s="7" t="str">
        <f>CONCATENATE(VLOOKUP(E427,T_REGIONES[],2),"_",VLOOKUP(B427,T_PROVINCIAS[],2))</f>
        <v>BR_PUN</v>
      </c>
      <c r="G427" s="7" t="str">
        <f t="shared" si="12"/>
        <v>BR_PUN_BUENOS AIRES</v>
      </c>
      <c r="H427" s="12" t="str">
        <f t="shared" si="13"/>
        <v>DIST_BR_PUN_603</v>
      </c>
      <c r="I427" s="5"/>
      <c r="J427" s="5"/>
      <c r="K427" s="5"/>
      <c r="L427" s="5"/>
      <c r="AA427" s="21"/>
      <c r="AB427" s="21"/>
      <c r="AC427" s="9" t="s">
        <v>359</v>
      </c>
      <c r="AD427" s="21" t="s">
        <v>941</v>
      </c>
      <c r="AE427" s="9" t="s">
        <v>534</v>
      </c>
    </row>
    <row r="428" spans="1:31" ht="13" x14ac:dyDescent="0.3">
      <c r="A428" s="1">
        <v>60304</v>
      </c>
      <c r="B428" s="5" t="s">
        <v>575</v>
      </c>
      <c r="C428" s="5" t="s">
        <v>396</v>
      </c>
      <c r="D428" s="5" t="s">
        <v>597</v>
      </c>
      <c r="E428" s="5" t="s">
        <v>345</v>
      </c>
      <c r="F428" s="7" t="str">
        <f>CONCATENATE(VLOOKUP(E428,T_REGIONES[],2),"_",VLOOKUP(B428,T_PROVINCIAS[],2))</f>
        <v>BR_PUN</v>
      </c>
      <c r="G428" s="7" t="str">
        <f t="shared" si="12"/>
        <v>BR_PUN_BUENOS AIRES</v>
      </c>
      <c r="H428" s="12" t="str">
        <f t="shared" si="13"/>
        <v>DIST_BR_PUN_603</v>
      </c>
      <c r="I428" s="5"/>
      <c r="J428" s="5"/>
      <c r="K428" s="5"/>
      <c r="L428" s="5"/>
      <c r="AA428" s="21"/>
      <c r="AB428" s="21"/>
      <c r="AC428" s="9"/>
      <c r="AD428" s="21"/>
      <c r="AE428" s="9" t="s">
        <v>540</v>
      </c>
    </row>
    <row r="429" spans="1:31" ht="13" x14ac:dyDescent="0.3">
      <c r="A429" s="1">
        <v>60305</v>
      </c>
      <c r="B429" s="5" t="s">
        <v>575</v>
      </c>
      <c r="C429" s="5" t="s">
        <v>396</v>
      </c>
      <c r="D429" s="5" t="s">
        <v>598</v>
      </c>
      <c r="E429" s="5" t="s">
        <v>345</v>
      </c>
      <c r="F429" s="7" t="str">
        <f>CONCATENATE(VLOOKUP(E429,T_REGIONES[],2),"_",VLOOKUP(B429,T_PROVINCIAS[],2))</f>
        <v>BR_PUN</v>
      </c>
      <c r="G429" s="7" t="str">
        <f t="shared" si="12"/>
        <v>BR_PUN_BUENOS AIRES</v>
      </c>
      <c r="H429" s="12" t="str">
        <f t="shared" si="13"/>
        <v>DIST_BR_PUN_603</v>
      </c>
      <c r="I429" s="5"/>
      <c r="J429" s="5"/>
      <c r="K429" s="5"/>
      <c r="L429" s="5"/>
      <c r="AA429" s="21"/>
      <c r="AB429" s="21"/>
      <c r="AC429" s="9"/>
      <c r="AD429" s="21"/>
      <c r="AE429" s="9" t="s">
        <v>537</v>
      </c>
    </row>
    <row r="430" spans="1:31" ht="13" x14ac:dyDescent="0.3">
      <c r="A430" s="1">
        <v>60306</v>
      </c>
      <c r="B430" s="5" t="s">
        <v>575</v>
      </c>
      <c r="C430" s="5" t="s">
        <v>396</v>
      </c>
      <c r="D430" s="5" t="s">
        <v>599</v>
      </c>
      <c r="E430" s="5" t="s">
        <v>345</v>
      </c>
      <c r="F430" s="7" t="str">
        <f>CONCATENATE(VLOOKUP(E430,T_REGIONES[],2),"_",VLOOKUP(B430,T_PROVINCIAS[],2))</f>
        <v>BR_PUN</v>
      </c>
      <c r="G430" s="7" t="str">
        <f t="shared" si="12"/>
        <v>BR_PUN_BUENOS AIRES</v>
      </c>
      <c r="H430" s="12" t="str">
        <f t="shared" si="13"/>
        <v>DIST_BR_PUN_603</v>
      </c>
      <c r="I430" s="5"/>
      <c r="J430" s="5"/>
      <c r="K430" s="5"/>
      <c r="L430" s="5"/>
      <c r="AA430" s="21"/>
      <c r="AB430" s="21"/>
      <c r="AC430" s="9"/>
      <c r="AD430" s="21"/>
      <c r="AE430" s="9" t="s">
        <v>538</v>
      </c>
    </row>
    <row r="431" spans="1:31" ht="13" x14ac:dyDescent="0.3">
      <c r="A431" s="1">
        <v>60307</v>
      </c>
      <c r="B431" s="5" t="s">
        <v>575</v>
      </c>
      <c r="C431" s="5" t="s">
        <v>396</v>
      </c>
      <c r="D431" s="5" t="s">
        <v>600</v>
      </c>
      <c r="E431" s="5" t="s">
        <v>345</v>
      </c>
      <c r="F431" s="7" t="str">
        <f>CONCATENATE(VLOOKUP(E431,T_REGIONES[],2),"_",VLOOKUP(B431,T_PROVINCIAS[],2))</f>
        <v>BR_PUN</v>
      </c>
      <c r="G431" s="7" t="str">
        <f t="shared" si="12"/>
        <v>BR_PUN_BUENOS AIRES</v>
      </c>
      <c r="H431" s="12" t="str">
        <f t="shared" si="13"/>
        <v>DIST_BR_PUN_603</v>
      </c>
      <c r="I431" s="5"/>
      <c r="J431" s="5"/>
      <c r="K431" s="5"/>
      <c r="L431" s="5"/>
      <c r="AA431" s="21"/>
      <c r="AB431" s="21"/>
      <c r="AC431" s="9"/>
      <c r="AD431" s="21"/>
      <c r="AE431" s="9" t="s">
        <v>539</v>
      </c>
    </row>
    <row r="432" spans="1:31" ht="13" x14ac:dyDescent="0.3">
      <c r="A432" s="1">
        <v>60308</v>
      </c>
      <c r="B432" s="5" t="s">
        <v>575</v>
      </c>
      <c r="C432" s="5" t="s">
        <v>396</v>
      </c>
      <c r="D432" s="5" t="s">
        <v>601</v>
      </c>
      <c r="E432" s="5" t="s">
        <v>345</v>
      </c>
      <c r="F432" s="7" t="str">
        <f>CONCATENATE(VLOOKUP(E432,T_REGIONES[],2),"_",VLOOKUP(B432,T_PROVINCIAS[],2))</f>
        <v>BR_PUN</v>
      </c>
      <c r="G432" s="7" t="str">
        <f t="shared" si="12"/>
        <v>BR_PUN_BUENOS AIRES</v>
      </c>
      <c r="H432" s="12" t="str">
        <f t="shared" si="13"/>
        <v>DIST_BR_PUN_603</v>
      </c>
      <c r="I432" s="5"/>
      <c r="J432" s="5"/>
      <c r="K432" s="5"/>
      <c r="L432" s="5"/>
      <c r="AA432" s="21"/>
      <c r="AB432" s="21"/>
      <c r="AC432" s="9"/>
      <c r="AD432" s="21"/>
      <c r="AE432" s="9" t="s">
        <v>359</v>
      </c>
    </row>
    <row r="433" spans="1:31" ht="13" x14ac:dyDescent="0.3">
      <c r="A433" s="1">
        <v>60309</v>
      </c>
      <c r="B433" s="5" t="s">
        <v>575</v>
      </c>
      <c r="C433" s="5" t="s">
        <v>396</v>
      </c>
      <c r="D433" s="5" t="s">
        <v>602</v>
      </c>
      <c r="E433" s="5" t="s">
        <v>345</v>
      </c>
      <c r="F433" s="7" t="str">
        <f>CONCATENATE(VLOOKUP(E433,T_REGIONES[],2),"_",VLOOKUP(B433,T_PROVINCIAS[],2))</f>
        <v>BR_PUN</v>
      </c>
      <c r="G433" s="7" t="str">
        <f t="shared" si="12"/>
        <v>BR_PUN_BUENOS AIRES</v>
      </c>
      <c r="H433" s="12" t="str">
        <f t="shared" si="13"/>
        <v>DIST_BR_PUN_603</v>
      </c>
      <c r="I433" s="5"/>
      <c r="J433" s="5"/>
      <c r="K433" s="5"/>
      <c r="L433" s="5"/>
      <c r="AA433" s="21"/>
      <c r="AB433" s="21"/>
      <c r="AC433" s="9"/>
      <c r="AD433" s="21"/>
      <c r="AE433" s="9" t="s">
        <v>541</v>
      </c>
    </row>
    <row r="434" spans="1:31" ht="13" x14ac:dyDescent="0.3">
      <c r="A434" s="1">
        <v>60401</v>
      </c>
      <c r="B434" s="5" t="s">
        <v>575</v>
      </c>
      <c r="C434" s="6" t="s">
        <v>603</v>
      </c>
      <c r="D434" s="6" t="s">
        <v>604</v>
      </c>
      <c r="E434" s="5" t="s">
        <v>383</v>
      </c>
      <c r="F434" s="7" t="str">
        <f>CONCATENATE(VLOOKUP(E434,T_REGIONES[],2),"_",VLOOKUP(B434,T_PROVINCIAS[],2))</f>
        <v>PC_PUN</v>
      </c>
      <c r="G434" s="7" t="str">
        <f t="shared" si="12"/>
        <v>PC_PUN_MONTES DE ORO</v>
      </c>
      <c r="H434" s="12" t="str">
        <f t="shared" si="13"/>
        <v>DIST_PC_PUN_604</v>
      </c>
      <c r="I434" s="5"/>
      <c r="J434" s="5"/>
      <c r="K434" s="5"/>
      <c r="L434" s="5"/>
      <c r="AA434" s="21"/>
      <c r="AB434" s="21"/>
      <c r="AC434" s="9"/>
      <c r="AD434" s="21"/>
      <c r="AE434" s="9" t="s">
        <v>536</v>
      </c>
    </row>
    <row r="435" spans="1:31" ht="13" x14ac:dyDescent="0.3">
      <c r="A435" s="1">
        <v>60402</v>
      </c>
      <c r="B435" s="5" t="s">
        <v>575</v>
      </c>
      <c r="C435" s="6" t="s">
        <v>603</v>
      </c>
      <c r="D435" s="6" t="s">
        <v>605</v>
      </c>
      <c r="E435" s="5" t="s">
        <v>383</v>
      </c>
      <c r="F435" s="7" t="str">
        <f>CONCATENATE(VLOOKUP(E435,T_REGIONES[],2),"_",VLOOKUP(B435,T_PROVINCIAS[],2))</f>
        <v>PC_PUN</v>
      </c>
      <c r="G435" s="7" t="str">
        <f t="shared" si="12"/>
        <v>PC_PUN_MONTES DE ORO</v>
      </c>
      <c r="H435" s="12" t="str">
        <f t="shared" si="13"/>
        <v>DIST_PC_PUN_604</v>
      </c>
      <c r="I435" s="5"/>
      <c r="J435" s="5"/>
      <c r="K435" s="5"/>
      <c r="L435" s="5"/>
      <c r="AA435" s="21"/>
      <c r="AB435" s="21"/>
      <c r="AC435" s="9"/>
      <c r="AD435" s="21"/>
      <c r="AE435" s="9" t="s">
        <v>535</v>
      </c>
    </row>
    <row r="436" spans="1:31" x14ac:dyDescent="0.25">
      <c r="A436" s="1">
        <v>60403</v>
      </c>
      <c r="B436" s="5" t="s">
        <v>575</v>
      </c>
      <c r="C436" s="6" t="s">
        <v>603</v>
      </c>
      <c r="D436" s="6" t="s">
        <v>306</v>
      </c>
      <c r="E436" s="5" t="s">
        <v>383</v>
      </c>
      <c r="F436" s="7" t="str">
        <f>CONCATENATE(VLOOKUP(E436,T_REGIONES[],2),"_",VLOOKUP(B436,T_PROVINCIAS[],2))</f>
        <v>PC_PUN</v>
      </c>
      <c r="G436" s="7" t="str">
        <f t="shared" si="12"/>
        <v>PC_PUN_MONTES DE ORO</v>
      </c>
      <c r="H436" s="12" t="str">
        <f t="shared" si="13"/>
        <v>DIST_PC_PUN_604</v>
      </c>
      <c r="I436" s="5"/>
      <c r="J436" s="5"/>
      <c r="K436" s="5"/>
      <c r="L436" s="5"/>
      <c r="AE436" s="58" t="s">
        <v>1215</v>
      </c>
    </row>
    <row r="437" spans="1:31" ht="13" x14ac:dyDescent="0.3">
      <c r="A437" s="1">
        <v>60501</v>
      </c>
      <c r="B437" s="5" t="s">
        <v>575</v>
      </c>
      <c r="C437" s="5" t="s">
        <v>606</v>
      </c>
      <c r="D437" s="5" t="s">
        <v>607</v>
      </c>
      <c r="E437" s="5" t="s">
        <v>345</v>
      </c>
      <c r="F437" s="7" t="str">
        <f>CONCATENATE(VLOOKUP(E437,T_REGIONES[],2),"_",VLOOKUP(B437,T_PROVINCIAS[],2))</f>
        <v>BR_PUN</v>
      </c>
      <c r="G437" s="7" t="str">
        <f t="shared" si="12"/>
        <v>BR_PUN_OSA</v>
      </c>
      <c r="H437" s="12" t="str">
        <f t="shared" si="13"/>
        <v>DIST_BR_PUN_605</v>
      </c>
      <c r="I437" s="5"/>
      <c r="J437" s="5">
        <v>1</v>
      </c>
      <c r="K437" s="5"/>
      <c r="L437" s="5"/>
      <c r="AA437" s="21"/>
      <c r="AB437" s="21"/>
      <c r="AC437" s="9" t="s">
        <v>555</v>
      </c>
      <c r="AD437" s="21" t="s">
        <v>942</v>
      </c>
      <c r="AE437" s="9" t="s">
        <v>560</v>
      </c>
    </row>
    <row r="438" spans="1:31" ht="13" x14ac:dyDescent="0.3">
      <c r="A438" s="1">
        <v>60502</v>
      </c>
      <c r="B438" s="5" t="s">
        <v>575</v>
      </c>
      <c r="C438" s="5" t="s">
        <v>606</v>
      </c>
      <c r="D438" s="5" t="s">
        <v>608</v>
      </c>
      <c r="E438" s="5" t="s">
        <v>345</v>
      </c>
      <c r="F438" s="7" t="str">
        <f>CONCATENATE(VLOOKUP(E438,T_REGIONES[],2),"_",VLOOKUP(B438,T_PROVINCIAS[],2))</f>
        <v>BR_PUN</v>
      </c>
      <c r="G438" s="7" t="str">
        <f t="shared" si="12"/>
        <v>BR_PUN_OSA</v>
      </c>
      <c r="H438" s="12" t="str">
        <f t="shared" si="13"/>
        <v>DIST_BR_PUN_605</v>
      </c>
      <c r="I438" s="5"/>
      <c r="J438" s="5"/>
      <c r="K438" s="5"/>
      <c r="L438" s="5"/>
      <c r="AA438" s="21"/>
      <c r="AB438" s="21"/>
      <c r="AC438" s="9"/>
      <c r="AD438" s="21"/>
      <c r="AE438" s="9" t="s">
        <v>561</v>
      </c>
    </row>
    <row r="439" spans="1:31" ht="13" x14ac:dyDescent="0.3">
      <c r="A439" s="1">
        <v>60503</v>
      </c>
      <c r="B439" s="5" t="s">
        <v>575</v>
      </c>
      <c r="C439" s="5" t="s">
        <v>606</v>
      </c>
      <c r="D439" s="5" t="s">
        <v>609</v>
      </c>
      <c r="E439" s="5" t="s">
        <v>345</v>
      </c>
      <c r="F439" s="7" t="str">
        <f>CONCATENATE(VLOOKUP(E439,T_REGIONES[],2),"_",VLOOKUP(B439,T_PROVINCIAS[],2))</f>
        <v>BR_PUN</v>
      </c>
      <c r="G439" s="7" t="str">
        <f t="shared" si="12"/>
        <v>BR_PUN_OSA</v>
      </c>
      <c r="H439" s="12" t="str">
        <f t="shared" si="13"/>
        <v>DIST_BR_PUN_605</v>
      </c>
      <c r="I439" s="5"/>
      <c r="J439" s="5">
        <v>1</v>
      </c>
      <c r="K439" s="5"/>
      <c r="L439" s="5"/>
      <c r="AA439" s="21"/>
      <c r="AB439" s="21"/>
      <c r="AC439" s="9"/>
      <c r="AD439" s="21"/>
      <c r="AE439" s="9" t="s">
        <v>558</v>
      </c>
    </row>
    <row r="440" spans="1:31" ht="13" x14ac:dyDescent="0.3">
      <c r="A440" s="1">
        <v>60504</v>
      </c>
      <c r="B440" s="5" t="s">
        <v>575</v>
      </c>
      <c r="C440" s="5" t="s">
        <v>606</v>
      </c>
      <c r="D440" s="5" t="s">
        <v>610</v>
      </c>
      <c r="E440" s="5" t="s">
        <v>345</v>
      </c>
      <c r="F440" s="7" t="str">
        <f>CONCATENATE(VLOOKUP(E440,T_REGIONES[],2),"_",VLOOKUP(B440,T_PROVINCIAS[],2))</f>
        <v>BR_PUN</v>
      </c>
      <c r="G440" s="7" t="str">
        <f t="shared" si="12"/>
        <v>BR_PUN_OSA</v>
      </c>
      <c r="H440" s="12" t="str">
        <f t="shared" si="13"/>
        <v>DIST_BR_PUN_605</v>
      </c>
      <c r="I440" s="5"/>
      <c r="J440" s="5">
        <v>1</v>
      </c>
      <c r="K440" s="5"/>
      <c r="L440" s="5"/>
      <c r="AA440" s="21"/>
      <c r="AB440" s="21"/>
      <c r="AC440" s="9"/>
      <c r="AD440" s="21"/>
      <c r="AE440" s="9" t="s">
        <v>556</v>
      </c>
    </row>
    <row r="441" spans="1:31" ht="13" x14ac:dyDescent="0.3">
      <c r="A441" s="1">
        <v>60505</v>
      </c>
      <c r="B441" s="5" t="s">
        <v>575</v>
      </c>
      <c r="C441" s="5" t="s">
        <v>606</v>
      </c>
      <c r="D441" s="5" t="s">
        <v>611</v>
      </c>
      <c r="E441" s="5" t="s">
        <v>345</v>
      </c>
      <c r="F441" s="7" t="str">
        <f>CONCATENATE(VLOOKUP(E441,T_REGIONES[],2),"_",VLOOKUP(B441,T_PROVINCIAS[],2))</f>
        <v>BR_PUN</v>
      </c>
      <c r="G441" s="7" t="str">
        <f t="shared" si="12"/>
        <v>BR_PUN_OSA</v>
      </c>
      <c r="H441" s="12" t="str">
        <f t="shared" si="13"/>
        <v>DIST_BR_PUN_605</v>
      </c>
      <c r="I441" s="5"/>
      <c r="J441" s="5"/>
      <c r="K441" s="5"/>
      <c r="L441" s="5"/>
      <c r="AA441" s="21"/>
      <c r="AB441" s="21"/>
      <c r="AC441" s="9"/>
      <c r="AD441" s="21"/>
      <c r="AE441" s="9" t="s">
        <v>475</v>
      </c>
    </row>
    <row r="442" spans="1:31" ht="13" x14ac:dyDescent="0.3">
      <c r="A442" s="1">
        <v>60506</v>
      </c>
      <c r="B442" s="5" t="s">
        <v>575</v>
      </c>
      <c r="C442" s="5" t="s">
        <v>606</v>
      </c>
      <c r="D442" s="5" t="s">
        <v>612</v>
      </c>
      <c r="E442" s="5" t="s">
        <v>345</v>
      </c>
      <c r="F442" s="7" t="str">
        <f>CONCATENATE(VLOOKUP(E442,T_REGIONES[],2),"_",VLOOKUP(B442,T_PROVINCIAS[],2))</f>
        <v>BR_PUN</v>
      </c>
      <c r="G442" s="7" t="str">
        <f t="shared" si="12"/>
        <v>BR_PUN_OSA</v>
      </c>
      <c r="H442" s="12" t="str">
        <f t="shared" si="13"/>
        <v>DIST_BR_PUN_605</v>
      </c>
      <c r="I442" s="5"/>
      <c r="J442" s="5">
        <v>1</v>
      </c>
      <c r="K442" s="5"/>
      <c r="L442" s="5"/>
      <c r="AA442" s="21"/>
      <c r="AB442" s="21"/>
      <c r="AC442" s="9"/>
      <c r="AD442" s="21"/>
      <c r="AE442" s="9" t="s">
        <v>559</v>
      </c>
    </row>
    <row r="443" spans="1:31" ht="13" x14ac:dyDescent="0.3">
      <c r="A443" s="1">
        <v>60601</v>
      </c>
      <c r="B443" s="5" t="s">
        <v>575</v>
      </c>
      <c r="C443" s="6" t="s">
        <v>613</v>
      </c>
      <c r="D443" s="6" t="s">
        <v>614</v>
      </c>
      <c r="E443" s="5" t="s">
        <v>383</v>
      </c>
      <c r="F443" s="7" t="str">
        <f>CONCATENATE(VLOOKUP(E443,T_REGIONES[],2),"_",VLOOKUP(B443,T_PROVINCIAS[],2))</f>
        <v>PC_PUN</v>
      </c>
      <c r="G443" s="7" t="str">
        <f t="shared" si="12"/>
        <v>PC_PUN_AGUIRRE</v>
      </c>
      <c r="H443" s="12" t="str">
        <f t="shared" si="13"/>
        <v>DIST_PC_PUN_606</v>
      </c>
      <c r="I443" s="5"/>
      <c r="J443" s="5">
        <v>1</v>
      </c>
      <c r="K443" s="5"/>
      <c r="L443" s="5"/>
      <c r="AA443" s="21"/>
      <c r="AB443" s="21"/>
      <c r="AC443" s="9"/>
      <c r="AD443" s="21"/>
      <c r="AE443" s="9" t="s">
        <v>555</v>
      </c>
    </row>
    <row r="444" spans="1:31" ht="13" x14ac:dyDescent="0.3">
      <c r="A444" s="1">
        <v>60602</v>
      </c>
      <c r="B444" s="5" t="s">
        <v>575</v>
      </c>
      <c r="C444" s="6" t="s">
        <v>613</v>
      </c>
      <c r="D444" s="6" t="s">
        <v>615</v>
      </c>
      <c r="E444" s="5" t="s">
        <v>383</v>
      </c>
      <c r="F444" s="7" t="str">
        <f>CONCATENATE(VLOOKUP(E444,T_REGIONES[],2),"_",VLOOKUP(B444,T_PROVINCIAS[],2))</f>
        <v>PC_PUN</v>
      </c>
      <c r="G444" s="7" t="str">
        <f t="shared" si="12"/>
        <v>PC_PUN_AGUIRRE</v>
      </c>
      <c r="H444" s="12" t="str">
        <f t="shared" si="13"/>
        <v>DIST_PC_PUN_606</v>
      </c>
      <c r="I444" s="5"/>
      <c r="J444" s="5">
        <v>1</v>
      </c>
      <c r="K444" s="5"/>
      <c r="L444" s="5"/>
      <c r="AA444" s="23"/>
      <c r="AB444" s="21"/>
      <c r="AC444" s="9"/>
      <c r="AD444" s="21"/>
      <c r="AE444" s="9" t="s">
        <v>557</v>
      </c>
    </row>
    <row r="445" spans="1:31" x14ac:dyDescent="0.25">
      <c r="A445" s="1">
        <v>60603</v>
      </c>
      <c r="B445" s="5" t="s">
        <v>575</v>
      </c>
      <c r="C445" s="6" t="s">
        <v>613</v>
      </c>
      <c r="D445" s="6" t="s">
        <v>616</v>
      </c>
      <c r="E445" s="5" t="s">
        <v>383</v>
      </c>
      <c r="F445" s="7" t="str">
        <f>CONCATENATE(VLOOKUP(E445,T_REGIONES[],2),"_",VLOOKUP(B445,T_PROVINCIAS[],2))</f>
        <v>PC_PUN</v>
      </c>
      <c r="G445" s="7" t="str">
        <f t="shared" si="12"/>
        <v>PC_PUN_AGUIRRE</v>
      </c>
      <c r="H445" s="12" t="str">
        <f t="shared" si="13"/>
        <v>DIST_PC_PUN_606</v>
      </c>
      <c r="I445" s="5"/>
      <c r="J445" s="5"/>
      <c r="K445" s="5"/>
      <c r="L445" s="5"/>
      <c r="AE445" s="58" t="s">
        <v>1215</v>
      </c>
    </row>
    <row r="446" spans="1:31" ht="13" x14ac:dyDescent="0.3">
      <c r="A446" s="1">
        <v>60701</v>
      </c>
      <c r="B446" s="5" t="s">
        <v>575</v>
      </c>
      <c r="C446" s="5" t="s">
        <v>617</v>
      </c>
      <c r="D446" s="5" t="s">
        <v>617</v>
      </c>
      <c r="E446" s="5" t="s">
        <v>345</v>
      </c>
      <c r="F446" s="7" t="str">
        <f>CONCATENATE(VLOOKUP(E446,T_REGIONES[],2),"_",VLOOKUP(B446,T_PROVINCIAS[],2))</f>
        <v>BR_PUN</v>
      </c>
      <c r="G446" s="7" t="str">
        <f t="shared" si="12"/>
        <v>BR_PUN_GOLFITO</v>
      </c>
      <c r="H446" s="12" t="str">
        <f t="shared" si="13"/>
        <v>DIST_BR_PUN_607</v>
      </c>
      <c r="I446" s="5"/>
      <c r="J446" s="5" t="s">
        <v>530</v>
      </c>
      <c r="K446" s="5"/>
      <c r="L446" s="5"/>
      <c r="AA446" s="21" t="s">
        <v>638</v>
      </c>
      <c r="AB446" s="21" t="s">
        <v>637</v>
      </c>
      <c r="AC446" s="9" t="s">
        <v>663</v>
      </c>
      <c r="AD446" s="21" t="s">
        <v>943</v>
      </c>
      <c r="AE446" s="9" t="s">
        <v>666</v>
      </c>
    </row>
    <row r="447" spans="1:31" ht="13" x14ac:dyDescent="0.3">
      <c r="A447" s="1">
        <v>60702</v>
      </c>
      <c r="B447" s="5" t="s">
        <v>575</v>
      </c>
      <c r="C447" s="5" t="s">
        <v>617</v>
      </c>
      <c r="D447" s="5" t="s">
        <v>618</v>
      </c>
      <c r="E447" s="5" t="s">
        <v>345</v>
      </c>
      <c r="F447" s="7" t="str">
        <f>CONCATENATE(VLOOKUP(E447,T_REGIONES[],2),"_",VLOOKUP(B447,T_PROVINCIAS[],2))</f>
        <v>BR_PUN</v>
      </c>
      <c r="G447" s="7" t="str">
        <f t="shared" si="12"/>
        <v>BR_PUN_GOLFITO</v>
      </c>
      <c r="H447" s="12" t="str">
        <f t="shared" si="13"/>
        <v>DIST_BR_PUN_607</v>
      </c>
      <c r="I447" s="5"/>
      <c r="J447" s="5">
        <v>1</v>
      </c>
      <c r="K447" s="5"/>
      <c r="L447" s="5"/>
      <c r="AA447" s="21"/>
      <c r="AB447" s="21"/>
      <c r="AC447" s="9"/>
      <c r="AD447" s="21"/>
      <c r="AE447" s="9" t="s">
        <v>663</v>
      </c>
    </row>
    <row r="448" spans="1:31" ht="13" x14ac:dyDescent="0.3">
      <c r="A448" s="1">
        <v>60703</v>
      </c>
      <c r="B448" s="5" t="s">
        <v>575</v>
      </c>
      <c r="C448" s="5" t="s">
        <v>617</v>
      </c>
      <c r="D448" s="5" t="s">
        <v>619</v>
      </c>
      <c r="E448" s="5" t="s">
        <v>345</v>
      </c>
      <c r="F448" s="7" t="str">
        <f>CONCATENATE(VLOOKUP(E448,T_REGIONES[],2),"_",VLOOKUP(B448,T_PROVINCIAS[],2))</f>
        <v>BR_PUN</v>
      </c>
      <c r="G448" s="7" t="str">
        <f t="shared" si="12"/>
        <v>BR_PUN_GOLFITO</v>
      </c>
      <c r="H448" s="12" t="str">
        <f t="shared" si="13"/>
        <v>DIST_BR_PUN_607</v>
      </c>
      <c r="I448" s="5"/>
      <c r="J448" s="5"/>
      <c r="K448" s="5"/>
      <c r="L448" s="5"/>
      <c r="AA448" s="21"/>
      <c r="AB448" s="21"/>
      <c r="AC448" s="9"/>
      <c r="AD448" s="21"/>
      <c r="AE448" s="9" t="s">
        <v>329</v>
      </c>
    </row>
    <row r="449" spans="1:31" ht="13" x14ac:dyDescent="0.3">
      <c r="A449" s="1">
        <v>60704</v>
      </c>
      <c r="B449" s="5" t="s">
        <v>575</v>
      </c>
      <c r="C449" s="5" t="s">
        <v>617</v>
      </c>
      <c r="D449" s="5" t="s">
        <v>620</v>
      </c>
      <c r="E449" s="5" t="s">
        <v>345</v>
      </c>
      <c r="F449" s="7" t="str">
        <f>CONCATENATE(VLOOKUP(E449,T_REGIONES[],2),"_",VLOOKUP(B449,T_PROVINCIAS[],2))</f>
        <v>BR_PUN</v>
      </c>
      <c r="G449" s="7" t="str">
        <f t="shared" si="12"/>
        <v>BR_PUN_GOLFITO</v>
      </c>
      <c r="H449" s="12" t="str">
        <f t="shared" si="13"/>
        <v>DIST_BR_PUN_607</v>
      </c>
      <c r="I449" s="5"/>
      <c r="J449" s="5">
        <v>1</v>
      </c>
      <c r="K449" s="5">
        <v>1</v>
      </c>
      <c r="L449" s="5"/>
      <c r="AA449" s="21"/>
      <c r="AB449" s="21"/>
      <c r="AC449" s="9"/>
      <c r="AD449" s="21"/>
      <c r="AE449" s="9" t="s">
        <v>664</v>
      </c>
    </row>
    <row r="450" spans="1:31" ht="13" x14ac:dyDescent="0.3">
      <c r="A450" s="1">
        <v>60801</v>
      </c>
      <c r="B450" s="5" t="s">
        <v>575</v>
      </c>
      <c r="C450" s="6" t="s">
        <v>621</v>
      </c>
      <c r="D450" s="6" t="s">
        <v>622</v>
      </c>
      <c r="E450" s="5" t="s">
        <v>345</v>
      </c>
      <c r="F450" s="7" t="str">
        <f>CONCATENATE(VLOOKUP(E450,T_REGIONES[],2),"_",VLOOKUP(B450,T_PROVINCIAS[],2))</f>
        <v>BR_PUN</v>
      </c>
      <c r="G450" s="7" t="str">
        <f t="shared" si="12"/>
        <v>BR_PUN_COTO BRUS</v>
      </c>
      <c r="H450" s="12" t="str">
        <f t="shared" si="13"/>
        <v>DIST_BR_PUN_608</v>
      </c>
      <c r="I450" s="5"/>
      <c r="J450" s="5"/>
      <c r="K450" s="5"/>
      <c r="L450" s="5"/>
      <c r="AA450" s="21"/>
      <c r="AB450" s="21"/>
      <c r="AC450" s="9"/>
      <c r="AD450" s="21"/>
      <c r="AE450" s="9" t="s">
        <v>665</v>
      </c>
    </row>
    <row r="451" spans="1:31" x14ac:dyDescent="0.25">
      <c r="A451" s="1">
        <v>60802</v>
      </c>
      <c r="B451" s="5" t="s">
        <v>575</v>
      </c>
      <c r="C451" s="6" t="s">
        <v>621</v>
      </c>
      <c r="D451" s="6" t="s">
        <v>623</v>
      </c>
      <c r="E451" s="5" t="s">
        <v>345</v>
      </c>
      <c r="F451" s="7" t="str">
        <f>CONCATENATE(VLOOKUP(E451,T_REGIONES[],2),"_",VLOOKUP(B451,T_PROVINCIAS[],2))</f>
        <v>BR_PUN</v>
      </c>
      <c r="G451" s="7" t="str">
        <f t="shared" si="12"/>
        <v>BR_PUN_COTO BRUS</v>
      </c>
      <c r="H451" s="12" t="str">
        <f t="shared" si="13"/>
        <v>DIST_BR_PUN_608</v>
      </c>
      <c r="I451" s="5"/>
      <c r="J451" s="5"/>
      <c r="K451" s="5">
        <v>1</v>
      </c>
      <c r="L451" s="5"/>
      <c r="AE451" s="58" t="s">
        <v>1215</v>
      </c>
    </row>
    <row r="452" spans="1:31" ht="13" x14ac:dyDescent="0.3">
      <c r="A452" s="1">
        <v>60803</v>
      </c>
      <c r="B452" s="5" t="s">
        <v>575</v>
      </c>
      <c r="C452" s="6" t="s">
        <v>621</v>
      </c>
      <c r="D452" s="6" t="s">
        <v>624</v>
      </c>
      <c r="E452" s="5" t="s">
        <v>345</v>
      </c>
      <c r="F452" s="7" t="str">
        <f>CONCATENATE(VLOOKUP(E452,T_REGIONES[],2),"_",VLOOKUP(B452,T_PROVINCIAS[],2))</f>
        <v>BR_PUN</v>
      </c>
      <c r="G452" s="7" t="str">
        <f t="shared" si="12"/>
        <v>BR_PUN_COTO BRUS</v>
      </c>
      <c r="H452" s="12" t="str">
        <f t="shared" si="13"/>
        <v>DIST_BR_PUN_608</v>
      </c>
      <c r="I452" s="5"/>
      <c r="J452" s="5"/>
      <c r="K452" s="5">
        <v>1</v>
      </c>
      <c r="L452" s="5"/>
      <c r="AB452" s="21"/>
      <c r="AC452" s="9" t="s">
        <v>637</v>
      </c>
      <c r="AD452" s="21" t="s">
        <v>944</v>
      </c>
      <c r="AE452" s="9" t="s">
        <v>637</v>
      </c>
    </row>
    <row r="453" spans="1:31" ht="13" x14ac:dyDescent="0.3">
      <c r="A453" s="1">
        <v>60804</v>
      </c>
      <c r="B453" s="5" t="s">
        <v>575</v>
      </c>
      <c r="C453" s="6" t="s">
        <v>621</v>
      </c>
      <c r="D453" s="6" t="s">
        <v>625</v>
      </c>
      <c r="E453" s="5" t="s">
        <v>345</v>
      </c>
      <c r="F453" s="7" t="str">
        <f>CONCATENATE(VLOOKUP(E453,T_REGIONES[],2),"_",VLOOKUP(B453,T_PROVINCIAS[],2))</f>
        <v>BR_PUN</v>
      </c>
      <c r="G453" s="7" t="str">
        <f t="shared" ref="G453:G492" si="14">CONCATENATE(F453,"_",C453)</f>
        <v>BR_PUN_COTO BRUS</v>
      </c>
      <c r="H453" s="12" t="str">
        <f t="shared" si="13"/>
        <v>DIST_BR_PUN_608</v>
      </c>
      <c r="I453" s="5"/>
      <c r="J453" s="5"/>
      <c r="K453" s="5"/>
      <c r="L453" s="5"/>
      <c r="AB453" s="21"/>
      <c r="AC453" s="9"/>
      <c r="AD453" s="21"/>
      <c r="AE453" s="9" t="s">
        <v>641</v>
      </c>
    </row>
    <row r="454" spans="1:31" ht="13" x14ac:dyDescent="0.3">
      <c r="A454" s="1">
        <v>60805</v>
      </c>
      <c r="B454" s="5" t="s">
        <v>575</v>
      </c>
      <c r="C454" s="6" t="s">
        <v>621</v>
      </c>
      <c r="D454" s="6" t="s">
        <v>626</v>
      </c>
      <c r="E454" s="5" t="s">
        <v>345</v>
      </c>
      <c r="F454" s="7" t="str">
        <f>CONCATENATE(VLOOKUP(E454,T_REGIONES[],2),"_",VLOOKUP(B454,T_PROVINCIAS[],2))</f>
        <v>BR_PUN</v>
      </c>
      <c r="G454" s="7" t="str">
        <f t="shared" si="14"/>
        <v>BR_PUN_COTO BRUS</v>
      </c>
      <c r="H454" s="12" t="str">
        <f t="shared" ref="H454:H492" si="15">CONCATENATE("DIST_",F454,"_",MID(A454,1,3))</f>
        <v>DIST_BR_PUN_608</v>
      </c>
      <c r="I454" s="5"/>
      <c r="J454" s="5"/>
      <c r="K454" s="5">
        <v>1</v>
      </c>
      <c r="L454" s="5"/>
      <c r="AB454" s="21"/>
      <c r="AC454" s="9"/>
      <c r="AD454" s="21"/>
      <c r="AE454" s="9" t="s">
        <v>640</v>
      </c>
    </row>
    <row r="455" spans="1:31" ht="13" x14ac:dyDescent="0.3">
      <c r="A455" s="1">
        <v>60806</v>
      </c>
      <c r="B455" s="5" t="s">
        <v>575</v>
      </c>
      <c r="C455" s="6" t="s">
        <v>621</v>
      </c>
      <c r="D455" s="6" t="s">
        <v>627</v>
      </c>
      <c r="E455" s="5" t="s">
        <v>345</v>
      </c>
      <c r="F455" s="7" t="str">
        <f>CONCATENATE(VLOOKUP(E455,T_REGIONES[],2),"_",VLOOKUP(B455,T_PROVINCIAS[],2))</f>
        <v>BR_PUN</v>
      </c>
      <c r="G455" s="7" t="str">
        <f t="shared" si="14"/>
        <v>BR_PUN_COTO BRUS</v>
      </c>
      <c r="H455" s="12" t="str">
        <f t="shared" si="15"/>
        <v>DIST_BR_PUN_608</v>
      </c>
      <c r="I455" s="5"/>
      <c r="J455" s="5"/>
      <c r="K455" s="5">
        <v>1</v>
      </c>
      <c r="L455" s="5"/>
      <c r="AB455" s="21"/>
      <c r="AC455" s="9"/>
      <c r="AD455" s="21"/>
      <c r="AE455" s="9" t="s">
        <v>639</v>
      </c>
    </row>
    <row r="456" spans="1:31" x14ac:dyDescent="0.25">
      <c r="A456" s="1">
        <v>60901</v>
      </c>
      <c r="B456" s="5" t="s">
        <v>575</v>
      </c>
      <c r="C456" s="5" t="s">
        <v>628</v>
      </c>
      <c r="D456" s="5" t="s">
        <v>628</v>
      </c>
      <c r="E456" s="5" t="s">
        <v>383</v>
      </c>
      <c r="F456" s="7" t="str">
        <f>CONCATENATE(VLOOKUP(E456,T_REGIONES[],2),"_",VLOOKUP(B456,T_PROVINCIAS[],2))</f>
        <v>PC_PUN</v>
      </c>
      <c r="G456" s="7" t="str">
        <f t="shared" si="14"/>
        <v>PC_PUN_PARRITA</v>
      </c>
      <c r="H456" s="12" t="str">
        <f t="shared" si="15"/>
        <v>DIST_PC_PUN_609</v>
      </c>
      <c r="I456" s="5"/>
      <c r="J456" s="5">
        <v>1</v>
      </c>
      <c r="K456" s="5"/>
      <c r="L456" s="5"/>
      <c r="AE456" s="58" t="s">
        <v>1215</v>
      </c>
    </row>
    <row r="457" spans="1:31" ht="13" x14ac:dyDescent="0.3">
      <c r="A457" s="1">
        <v>61001</v>
      </c>
      <c r="B457" s="5" t="s">
        <v>575</v>
      </c>
      <c r="C457" s="6" t="s">
        <v>629</v>
      </c>
      <c r="D457" s="6" t="s">
        <v>630</v>
      </c>
      <c r="E457" s="5" t="s">
        <v>345</v>
      </c>
      <c r="F457" s="7" t="str">
        <f>CONCATENATE(VLOOKUP(E457,T_REGIONES[],2),"_",VLOOKUP(B457,T_PROVINCIAS[],2))</f>
        <v>BR_PUN</v>
      </c>
      <c r="G457" s="7" t="str">
        <f t="shared" si="14"/>
        <v>BR_PUN_CORREDORES</v>
      </c>
      <c r="H457" s="12" t="str">
        <f t="shared" si="15"/>
        <v>DIST_BR_PUN_610</v>
      </c>
      <c r="I457" s="5"/>
      <c r="J457" s="5"/>
      <c r="K457" s="5">
        <v>1</v>
      </c>
      <c r="L457" s="5"/>
      <c r="AA457" s="21"/>
      <c r="AB457" s="21"/>
      <c r="AC457" s="9" t="s">
        <v>660</v>
      </c>
      <c r="AD457" s="21" t="s">
        <v>945</v>
      </c>
      <c r="AE457" s="9" t="s">
        <v>661</v>
      </c>
    </row>
    <row r="458" spans="1:31" ht="13" x14ac:dyDescent="0.3">
      <c r="A458" s="1">
        <v>61002</v>
      </c>
      <c r="B458" s="5" t="s">
        <v>575</v>
      </c>
      <c r="C458" s="6" t="s">
        <v>629</v>
      </c>
      <c r="D458" s="6" t="s">
        <v>631</v>
      </c>
      <c r="E458" s="5" t="s">
        <v>345</v>
      </c>
      <c r="F458" s="7" t="str">
        <f>CONCATENATE(VLOOKUP(E458,T_REGIONES[],2),"_",VLOOKUP(B458,T_PROVINCIAS[],2))</f>
        <v>BR_PUN</v>
      </c>
      <c r="G458" s="7" t="str">
        <f t="shared" si="14"/>
        <v>BR_PUN_CORREDORES</v>
      </c>
      <c r="H458" s="12" t="str">
        <f t="shared" si="15"/>
        <v>DIST_BR_PUN_610</v>
      </c>
      <c r="I458" s="5"/>
      <c r="J458" s="5"/>
      <c r="K458" s="5">
        <v>1</v>
      </c>
      <c r="L458" s="5"/>
      <c r="AA458" s="21"/>
      <c r="AB458" s="21"/>
      <c r="AC458" s="9"/>
      <c r="AD458" s="21"/>
      <c r="AE458" s="9" t="s">
        <v>662</v>
      </c>
    </row>
    <row r="459" spans="1:31" ht="13" x14ac:dyDescent="0.3">
      <c r="A459" s="1">
        <v>61003</v>
      </c>
      <c r="B459" s="5" t="s">
        <v>575</v>
      </c>
      <c r="C459" s="6" t="s">
        <v>629</v>
      </c>
      <c r="D459" s="6" t="s">
        <v>632</v>
      </c>
      <c r="E459" s="5" t="s">
        <v>345</v>
      </c>
      <c r="F459" s="7" t="str">
        <f>CONCATENATE(VLOOKUP(E459,T_REGIONES[],2),"_",VLOOKUP(B459,T_PROVINCIAS[],2))</f>
        <v>BR_PUN</v>
      </c>
      <c r="G459" s="7" t="str">
        <f t="shared" si="14"/>
        <v>BR_PUN_CORREDORES</v>
      </c>
      <c r="H459" s="12" t="str">
        <f t="shared" si="15"/>
        <v>DIST_BR_PUN_610</v>
      </c>
      <c r="I459" s="5"/>
      <c r="J459" s="5"/>
      <c r="K459" s="5">
        <v>1</v>
      </c>
      <c r="L459" s="5"/>
      <c r="AA459" s="21"/>
      <c r="AB459" s="21"/>
      <c r="AC459" s="9"/>
      <c r="AD459" s="21"/>
      <c r="AE459" s="9" t="s">
        <v>660</v>
      </c>
    </row>
    <row r="460" spans="1:31" x14ac:dyDescent="0.25">
      <c r="A460" s="1">
        <v>61004</v>
      </c>
      <c r="B460" s="5" t="s">
        <v>575</v>
      </c>
      <c r="C460" s="6" t="s">
        <v>629</v>
      </c>
      <c r="D460" s="6" t="s">
        <v>633</v>
      </c>
      <c r="E460" s="5" t="s">
        <v>345</v>
      </c>
      <c r="F460" s="7" t="str">
        <f>CONCATENATE(VLOOKUP(E460,T_REGIONES[],2),"_",VLOOKUP(B460,T_PROVINCIAS[],2))</f>
        <v>BR_PUN</v>
      </c>
      <c r="G460" s="7" t="str">
        <f t="shared" si="14"/>
        <v>BR_PUN_CORREDORES</v>
      </c>
      <c r="H460" s="12" t="str">
        <f t="shared" si="15"/>
        <v>DIST_BR_PUN_610</v>
      </c>
      <c r="I460" s="5"/>
      <c r="J460" s="5"/>
      <c r="K460" s="5">
        <v>1</v>
      </c>
      <c r="L460" s="5"/>
      <c r="AE460" s="58" t="s">
        <v>1215</v>
      </c>
    </row>
    <row r="461" spans="1:31" ht="13" x14ac:dyDescent="0.3">
      <c r="A461" s="1">
        <v>61101</v>
      </c>
      <c r="B461" s="5" t="s">
        <v>575</v>
      </c>
      <c r="C461" s="5" t="s">
        <v>634</v>
      </c>
      <c r="D461" s="5" t="s">
        <v>635</v>
      </c>
      <c r="E461" s="5" t="s">
        <v>383</v>
      </c>
      <c r="F461" s="7" t="str">
        <f>CONCATENATE(VLOOKUP(E461,T_REGIONES[],2),"_",VLOOKUP(B461,T_PROVINCIAS[],2))</f>
        <v>PC_PUN</v>
      </c>
      <c r="G461" s="7" t="str">
        <f t="shared" si="14"/>
        <v>PC_PUN_GARABITO</v>
      </c>
      <c r="H461" s="12" t="str">
        <f t="shared" si="15"/>
        <v>DIST_PC_PUN_611</v>
      </c>
      <c r="I461" s="5"/>
      <c r="J461" s="5">
        <v>1</v>
      </c>
      <c r="K461" s="5"/>
      <c r="L461" s="5"/>
      <c r="AA461" s="21"/>
      <c r="AB461" s="21"/>
      <c r="AC461" s="9" t="s">
        <v>642</v>
      </c>
      <c r="AD461" s="21" t="s">
        <v>946</v>
      </c>
      <c r="AE461" s="9" t="s">
        <v>646</v>
      </c>
    </row>
    <row r="462" spans="1:31" ht="13" x14ac:dyDescent="0.3">
      <c r="A462" s="1">
        <v>61102</v>
      </c>
      <c r="B462" s="5" t="s">
        <v>575</v>
      </c>
      <c r="C462" s="5" t="s">
        <v>634</v>
      </c>
      <c r="D462" s="5" t="s">
        <v>636</v>
      </c>
      <c r="E462" s="5" t="s">
        <v>383</v>
      </c>
      <c r="F462" s="7" t="str">
        <f>CONCATENATE(VLOOKUP(E462,T_REGIONES[],2),"_",VLOOKUP(B462,T_PROVINCIAS[],2))</f>
        <v>PC_PUN</v>
      </c>
      <c r="G462" s="7" t="str">
        <f t="shared" si="14"/>
        <v>PC_PUN_GARABITO</v>
      </c>
      <c r="H462" s="12" t="str">
        <f t="shared" si="15"/>
        <v>DIST_PC_PUN_611</v>
      </c>
      <c r="I462" s="5"/>
      <c r="J462" s="5">
        <v>1</v>
      </c>
      <c r="K462" s="5"/>
      <c r="L462" s="5"/>
      <c r="AA462" s="21"/>
      <c r="AB462" s="21"/>
      <c r="AC462" s="9"/>
      <c r="AD462" s="21"/>
      <c r="AE462" s="9" t="s">
        <v>554</v>
      </c>
    </row>
    <row r="463" spans="1:31" ht="13" x14ac:dyDescent="0.3">
      <c r="A463" s="1">
        <v>70101</v>
      </c>
      <c r="B463" s="5" t="s">
        <v>637</v>
      </c>
      <c r="C463" s="6" t="s">
        <v>637</v>
      </c>
      <c r="D463" s="6" t="s">
        <v>637</v>
      </c>
      <c r="E463" s="5" t="s">
        <v>638</v>
      </c>
      <c r="F463" s="7" t="str">
        <f>CONCATENATE(VLOOKUP(E463,T_REGIONES[],2),"_",VLOOKUP(B463,T_PROVINCIAS[],2))</f>
        <v>HC_LIM</v>
      </c>
      <c r="G463" s="7" t="str">
        <f t="shared" si="14"/>
        <v>HC_LIM_LIMON</v>
      </c>
      <c r="H463" s="12" t="str">
        <f t="shared" si="15"/>
        <v>DIST_HC_LIM_701</v>
      </c>
      <c r="I463" s="5"/>
      <c r="J463" s="5">
        <v>1</v>
      </c>
      <c r="K463" s="5"/>
      <c r="L463" s="5"/>
      <c r="AA463" s="21"/>
      <c r="AB463" s="21"/>
      <c r="AC463" s="9"/>
      <c r="AD463" s="21"/>
      <c r="AE463" s="9" t="s">
        <v>643</v>
      </c>
    </row>
    <row r="464" spans="1:31" ht="13" x14ac:dyDescent="0.3">
      <c r="A464" s="1">
        <v>70102</v>
      </c>
      <c r="B464" s="5" t="s">
        <v>637</v>
      </c>
      <c r="C464" s="6" t="s">
        <v>637</v>
      </c>
      <c r="D464" s="6" t="s">
        <v>639</v>
      </c>
      <c r="E464" s="5" t="s">
        <v>638</v>
      </c>
      <c r="F464" s="7" t="str">
        <f>CONCATENATE(VLOOKUP(E464,T_REGIONES[],2),"_",VLOOKUP(B464,T_PROVINCIAS[],2))</f>
        <v>HC_LIM</v>
      </c>
      <c r="G464" s="7" t="str">
        <f t="shared" si="14"/>
        <v>HC_LIM_LIMON</v>
      </c>
      <c r="H464" s="12" t="str">
        <f t="shared" si="15"/>
        <v>DIST_HC_LIM_701</v>
      </c>
      <c r="I464" s="5"/>
      <c r="J464" s="5">
        <v>1</v>
      </c>
      <c r="K464" s="5"/>
      <c r="L464" s="5"/>
      <c r="AA464" s="21"/>
      <c r="AB464" s="21"/>
      <c r="AC464" s="9"/>
      <c r="AD464" s="21"/>
      <c r="AE464" s="9" t="s">
        <v>465</v>
      </c>
    </row>
    <row r="465" spans="1:31" ht="13" x14ac:dyDescent="0.3">
      <c r="A465" s="1">
        <v>70103</v>
      </c>
      <c r="B465" s="5" t="s">
        <v>637</v>
      </c>
      <c r="C465" s="6" t="s">
        <v>637</v>
      </c>
      <c r="D465" s="6" t="s">
        <v>640</v>
      </c>
      <c r="E465" s="5" t="s">
        <v>638</v>
      </c>
      <c r="F465" s="7" t="str">
        <f>CONCATENATE(VLOOKUP(E465,T_REGIONES[],2),"_",VLOOKUP(B465,T_PROVINCIAS[],2))</f>
        <v>HC_LIM</v>
      </c>
      <c r="G465" s="7" t="str">
        <f t="shared" si="14"/>
        <v>HC_LIM_LIMON</v>
      </c>
      <c r="H465" s="12" t="str">
        <f t="shared" si="15"/>
        <v>DIST_HC_LIM_701</v>
      </c>
      <c r="I465" s="5"/>
      <c r="J465" s="5">
        <v>1</v>
      </c>
      <c r="K465" s="5"/>
      <c r="L465" s="5"/>
      <c r="AA465" s="21"/>
      <c r="AB465" s="21"/>
      <c r="AC465" s="9"/>
      <c r="AD465" s="21"/>
      <c r="AE465" s="9" t="s">
        <v>647</v>
      </c>
    </row>
    <row r="466" spans="1:31" ht="13" x14ac:dyDescent="0.3">
      <c r="A466" s="1">
        <v>70104</v>
      </c>
      <c r="B466" s="5" t="s">
        <v>637</v>
      </c>
      <c r="C466" s="6" t="s">
        <v>637</v>
      </c>
      <c r="D466" s="6" t="s">
        <v>641</v>
      </c>
      <c r="E466" s="5" t="s">
        <v>638</v>
      </c>
      <c r="F466" s="7" t="str">
        <f>CONCATENATE(VLOOKUP(E466,T_REGIONES[],2),"_",VLOOKUP(B466,T_PROVINCIAS[],2))</f>
        <v>HC_LIM</v>
      </c>
      <c r="G466" s="7" t="str">
        <f t="shared" si="14"/>
        <v>HC_LIM_LIMON</v>
      </c>
      <c r="H466" s="12" t="str">
        <f t="shared" si="15"/>
        <v>DIST_HC_LIM_701</v>
      </c>
      <c r="I466" s="5"/>
      <c r="J466" s="5">
        <v>1</v>
      </c>
      <c r="K466" s="5"/>
      <c r="L466" s="5"/>
      <c r="AA466" s="21"/>
      <c r="AB466" s="21"/>
      <c r="AC466" s="9"/>
      <c r="AD466" s="21"/>
      <c r="AE466" s="9" t="s">
        <v>644</v>
      </c>
    </row>
    <row r="467" spans="1:31" ht="13" x14ac:dyDescent="0.3">
      <c r="A467" s="1">
        <v>70201</v>
      </c>
      <c r="B467" s="5" t="s">
        <v>637</v>
      </c>
      <c r="C467" s="5" t="s">
        <v>642</v>
      </c>
      <c r="D467" s="5" t="s">
        <v>643</v>
      </c>
      <c r="E467" s="5" t="s">
        <v>638</v>
      </c>
      <c r="F467" s="7" t="str">
        <f>CONCATENATE(VLOOKUP(E467,T_REGIONES[],2),"_",VLOOKUP(B467,T_PROVINCIAS[],2))</f>
        <v>HC_LIM</v>
      </c>
      <c r="G467" s="7" t="str">
        <f t="shared" si="14"/>
        <v>HC_LIM_POCOCI</v>
      </c>
      <c r="H467" s="12" t="str">
        <f t="shared" si="15"/>
        <v>DIST_HC_LIM_702</v>
      </c>
      <c r="I467" s="5"/>
      <c r="J467" s="5"/>
      <c r="K467" s="5"/>
      <c r="L467" s="5"/>
      <c r="AA467" s="21"/>
      <c r="AB467" s="21"/>
      <c r="AC467" s="9"/>
      <c r="AD467" s="21"/>
      <c r="AE467" s="9" t="s">
        <v>645</v>
      </c>
    </row>
    <row r="468" spans="1:31" x14ac:dyDescent="0.25">
      <c r="A468" s="1">
        <v>70202</v>
      </c>
      <c r="B468" s="5" t="s">
        <v>637</v>
      </c>
      <c r="C468" s="5" t="s">
        <v>642</v>
      </c>
      <c r="D468" s="5" t="s">
        <v>465</v>
      </c>
      <c r="E468" s="5" t="s">
        <v>638</v>
      </c>
      <c r="F468" s="7" t="str">
        <f>CONCATENATE(VLOOKUP(E468,T_REGIONES[],2),"_",VLOOKUP(B468,T_PROVINCIAS[],2))</f>
        <v>HC_LIM</v>
      </c>
      <c r="G468" s="7" t="str">
        <f t="shared" si="14"/>
        <v>HC_LIM_POCOCI</v>
      </c>
      <c r="H468" s="12" t="str">
        <f t="shared" si="15"/>
        <v>DIST_HC_LIM_702</v>
      </c>
      <c r="I468" s="5"/>
      <c r="J468" s="5"/>
      <c r="K468" s="5"/>
      <c r="L468" s="5"/>
      <c r="AE468" s="58" t="s">
        <v>1215</v>
      </c>
    </row>
    <row r="469" spans="1:31" ht="13" x14ac:dyDescent="0.3">
      <c r="A469" s="1">
        <v>70203</v>
      </c>
      <c r="B469" s="5" t="s">
        <v>637</v>
      </c>
      <c r="C469" s="5" t="s">
        <v>642</v>
      </c>
      <c r="D469" s="5" t="s">
        <v>644</v>
      </c>
      <c r="E469" s="5" t="s">
        <v>638</v>
      </c>
      <c r="F469" s="7" t="str">
        <f>CONCATENATE(VLOOKUP(E469,T_REGIONES[],2),"_",VLOOKUP(B469,T_PROVINCIAS[],2))</f>
        <v>HC_LIM</v>
      </c>
      <c r="G469" s="7" t="str">
        <f t="shared" si="14"/>
        <v>HC_LIM_POCOCI</v>
      </c>
      <c r="H469" s="12" t="str">
        <f t="shared" si="15"/>
        <v>DIST_HC_LIM_702</v>
      </c>
      <c r="I469" s="5"/>
      <c r="J469" s="5"/>
      <c r="K469" s="5"/>
      <c r="L469" s="5"/>
      <c r="AA469" s="21"/>
      <c r="AB469" s="21"/>
      <c r="AC469" s="9" t="s">
        <v>648</v>
      </c>
      <c r="AD469" s="21" t="s">
        <v>947</v>
      </c>
      <c r="AE469" s="9" t="s">
        <v>653</v>
      </c>
    </row>
    <row r="470" spans="1:31" ht="13" x14ac:dyDescent="0.3">
      <c r="A470" s="1">
        <v>70204</v>
      </c>
      <c r="B470" s="5" t="s">
        <v>637</v>
      </c>
      <c r="C470" s="5" t="s">
        <v>642</v>
      </c>
      <c r="D470" s="5" t="s">
        <v>645</v>
      </c>
      <c r="E470" s="5" t="s">
        <v>638</v>
      </c>
      <c r="F470" s="7" t="str">
        <f>CONCATENATE(VLOOKUP(E470,T_REGIONES[],2),"_",VLOOKUP(B470,T_PROVINCIAS[],2))</f>
        <v>HC_LIM</v>
      </c>
      <c r="G470" s="7" t="str">
        <f t="shared" si="14"/>
        <v>HC_LIM_POCOCI</v>
      </c>
      <c r="H470" s="12" t="str">
        <f t="shared" si="15"/>
        <v>DIST_HC_LIM_702</v>
      </c>
      <c r="I470" s="5"/>
      <c r="J470" s="5"/>
      <c r="K470" s="5"/>
      <c r="L470" s="5"/>
      <c r="AA470" s="21"/>
      <c r="AB470" s="21"/>
      <c r="AC470" s="9"/>
      <c r="AD470" s="21"/>
      <c r="AE470" s="9" t="s">
        <v>652</v>
      </c>
    </row>
    <row r="471" spans="1:31" ht="13" x14ac:dyDescent="0.3">
      <c r="A471" s="1">
        <v>70205</v>
      </c>
      <c r="B471" s="5" t="s">
        <v>637</v>
      </c>
      <c r="C471" s="5" t="s">
        <v>642</v>
      </c>
      <c r="D471" s="5" t="s">
        <v>646</v>
      </c>
      <c r="E471" s="5" t="s">
        <v>638</v>
      </c>
      <c r="F471" s="7" t="str">
        <f>CONCATENATE(VLOOKUP(E471,T_REGIONES[],2),"_",VLOOKUP(B471,T_PROVINCIAS[],2))</f>
        <v>HC_LIM</v>
      </c>
      <c r="G471" s="7" t="str">
        <f t="shared" si="14"/>
        <v>HC_LIM_POCOCI</v>
      </c>
      <c r="H471" s="12" t="str">
        <f t="shared" si="15"/>
        <v>DIST_HC_LIM_702</v>
      </c>
      <c r="I471" s="5"/>
      <c r="J471" s="5"/>
      <c r="K471" s="5"/>
      <c r="L471" s="5"/>
      <c r="AA471" s="21"/>
      <c r="AB471" s="21"/>
      <c r="AC471" s="9"/>
      <c r="AD471" s="21"/>
      <c r="AE471" s="9" t="s">
        <v>650</v>
      </c>
    </row>
    <row r="472" spans="1:31" ht="13" x14ac:dyDescent="0.3">
      <c r="A472" s="1">
        <v>70206</v>
      </c>
      <c r="B472" s="5" t="s">
        <v>637</v>
      </c>
      <c r="C472" s="5" t="s">
        <v>642</v>
      </c>
      <c r="D472" s="5" t="s">
        <v>554</v>
      </c>
      <c r="E472" s="5" t="s">
        <v>638</v>
      </c>
      <c r="F472" s="7" t="str">
        <f>CONCATENATE(VLOOKUP(E472,T_REGIONES[],2),"_",VLOOKUP(B472,T_PROVINCIAS[],2))</f>
        <v>HC_LIM</v>
      </c>
      <c r="G472" s="7" t="str">
        <f t="shared" si="14"/>
        <v>HC_LIM_POCOCI</v>
      </c>
      <c r="H472" s="12" t="str">
        <f t="shared" si="15"/>
        <v>DIST_HC_LIM_702</v>
      </c>
      <c r="I472" s="5"/>
      <c r="J472" s="5">
        <v>1</v>
      </c>
      <c r="K472" s="5">
        <v>1</v>
      </c>
      <c r="L472" s="5"/>
      <c r="AA472" s="21"/>
      <c r="AB472" s="21"/>
      <c r="AC472" s="9"/>
      <c r="AD472" s="21"/>
      <c r="AE472" s="9" t="s">
        <v>651</v>
      </c>
    </row>
    <row r="473" spans="1:31" ht="13" x14ac:dyDescent="0.3">
      <c r="A473" s="1">
        <v>70207</v>
      </c>
      <c r="B473" s="5" t="s">
        <v>637</v>
      </c>
      <c r="C473" s="5" t="s">
        <v>642</v>
      </c>
      <c r="D473" s="5" t="s">
        <v>647</v>
      </c>
      <c r="E473" s="5" t="s">
        <v>638</v>
      </c>
      <c r="F473" s="7" t="str">
        <f>CONCATENATE(VLOOKUP(E473,T_REGIONES[],2),"_",VLOOKUP(B473,T_PROVINCIAS[],2))</f>
        <v>HC_LIM</v>
      </c>
      <c r="G473" s="7" t="str">
        <f t="shared" si="14"/>
        <v>HC_LIM_POCOCI</v>
      </c>
      <c r="H473" s="12" t="str">
        <f t="shared" si="15"/>
        <v>DIST_HC_LIM_702</v>
      </c>
      <c r="I473" s="5"/>
      <c r="J473" s="5"/>
      <c r="K473" s="5"/>
      <c r="L473" s="5"/>
      <c r="AA473" s="21"/>
      <c r="AB473" s="21"/>
      <c r="AC473" s="9"/>
      <c r="AD473" s="21"/>
      <c r="AE473" s="9" t="s">
        <v>649</v>
      </c>
    </row>
    <row r="474" spans="1:31" ht="13" x14ac:dyDescent="0.3">
      <c r="A474" s="1">
        <v>70301</v>
      </c>
      <c r="B474" s="5" t="s">
        <v>637</v>
      </c>
      <c r="C474" s="6" t="s">
        <v>648</v>
      </c>
      <c r="D474" s="6" t="s">
        <v>648</v>
      </c>
      <c r="E474" s="5" t="s">
        <v>638</v>
      </c>
      <c r="F474" s="7" t="str">
        <f>CONCATENATE(VLOOKUP(E474,T_REGIONES[],2),"_",VLOOKUP(B474,T_PROVINCIAS[],2))</f>
        <v>HC_LIM</v>
      </c>
      <c r="G474" s="7" t="str">
        <f t="shared" si="14"/>
        <v>HC_LIM_SIQUIRRES</v>
      </c>
      <c r="H474" s="12" t="str">
        <f t="shared" si="15"/>
        <v>DIST_HC_LIM_703</v>
      </c>
      <c r="I474" s="5"/>
      <c r="J474" s="5"/>
      <c r="K474" s="5"/>
      <c r="L474" s="5"/>
      <c r="AA474" s="21"/>
      <c r="AB474" s="21"/>
      <c r="AC474" s="9"/>
      <c r="AD474" s="21"/>
      <c r="AE474" s="9" t="s">
        <v>654</v>
      </c>
    </row>
    <row r="475" spans="1:31" ht="13" x14ac:dyDescent="0.3">
      <c r="A475" s="1">
        <v>70302</v>
      </c>
      <c r="B475" s="5" t="s">
        <v>637</v>
      </c>
      <c r="C475" s="6" t="s">
        <v>648</v>
      </c>
      <c r="D475" s="6" t="s">
        <v>649</v>
      </c>
      <c r="E475" s="5" t="s">
        <v>638</v>
      </c>
      <c r="F475" s="7" t="str">
        <f>CONCATENATE(VLOOKUP(E475,T_REGIONES[],2),"_",VLOOKUP(B475,T_PROVINCIAS[],2))</f>
        <v>HC_LIM</v>
      </c>
      <c r="G475" s="7" t="str">
        <f t="shared" si="14"/>
        <v>HC_LIM_SIQUIRRES</v>
      </c>
      <c r="H475" s="12" t="str">
        <f t="shared" si="15"/>
        <v>DIST_HC_LIM_703</v>
      </c>
      <c r="I475" s="5"/>
      <c r="J475" s="5">
        <v>1</v>
      </c>
      <c r="K475" s="5"/>
      <c r="L475" s="5"/>
      <c r="AA475" s="21"/>
      <c r="AB475" s="21"/>
      <c r="AC475" s="9"/>
      <c r="AD475" s="21"/>
      <c r="AE475" s="9" t="s">
        <v>648</v>
      </c>
    </row>
    <row r="476" spans="1:31" x14ac:dyDescent="0.25">
      <c r="A476" s="1">
        <v>70303</v>
      </c>
      <c r="B476" s="5" t="s">
        <v>637</v>
      </c>
      <c r="C476" s="6" t="s">
        <v>648</v>
      </c>
      <c r="D476" s="6" t="s">
        <v>650</v>
      </c>
      <c r="E476" s="5" t="s">
        <v>638</v>
      </c>
      <c r="F476" s="7" t="str">
        <f>CONCATENATE(VLOOKUP(E476,T_REGIONES[],2),"_",VLOOKUP(B476,T_PROVINCIAS[],2))</f>
        <v>HC_LIM</v>
      </c>
      <c r="G476" s="7" t="str">
        <f t="shared" si="14"/>
        <v>HC_LIM_SIQUIRRES</v>
      </c>
      <c r="H476" s="12" t="str">
        <f t="shared" si="15"/>
        <v>DIST_HC_LIM_703</v>
      </c>
      <c r="I476" s="5"/>
      <c r="J476" s="5"/>
      <c r="K476" s="5"/>
      <c r="L476" s="5"/>
      <c r="AE476" s="58" t="s">
        <v>1215</v>
      </c>
    </row>
    <row r="477" spans="1:31" ht="13" x14ac:dyDescent="0.3">
      <c r="A477" s="1">
        <v>70304</v>
      </c>
      <c r="B477" s="5" t="s">
        <v>637</v>
      </c>
      <c r="C477" s="6" t="s">
        <v>648</v>
      </c>
      <c r="D477" s="6" t="s">
        <v>651</v>
      </c>
      <c r="E477" s="5" t="s">
        <v>638</v>
      </c>
      <c r="F477" s="7" t="str">
        <f>CONCATENATE(VLOOKUP(E477,T_REGIONES[],2),"_",VLOOKUP(B477,T_PROVINCIAS[],2))</f>
        <v>HC_LIM</v>
      </c>
      <c r="G477" s="7" t="str">
        <f t="shared" si="14"/>
        <v>HC_LIM_SIQUIRRES</v>
      </c>
      <c r="H477" s="12" t="str">
        <f t="shared" si="15"/>
        <v>DIST_HC_LIM_703</v>
      </c>
      <c r="I477" s="5"/>
      <c r="J477" s="5"/>
      <c r="K477" s="5"/>
      <c r="L477" s="5"/>
      <c r="AA477" s="21"/>
      <c r="AB477" s="21"/>
      <c r="AC477" s="9" t="s">
        <v>655</v>
      </c>
      <c r="AD477" s="21" t="s">
        <v>948</v>
      </c>
      <c r="AE477" s="9" t="s">
        <v>656</v>
      </c>
    </row>
    <row r="478" spans="1:31" ht="13" x14ac:dyDescent="0.3">
      <c r="A478" s="1">
        <v>70305</v>
      </c>
      <c r="B478" s="5" t="s">
        <v>637</v>
      </c>
      <c r="C478" s="6" t="s">
        <v>648</v>
      </c>
      <c r="D478" s="6" t="s">
        <v>652</v>
      </c>
      <c r="E478" s="5" t="s">
        <v>638</v>
      </c>
      <c r="F478" s="7" t="str">
        <f>CONCATENATE(VLOOKUP(E478,T_REGIONES[],2),"_",VLOOKUP(B478,T_PROVINCIAS[],2))</f>
        <v>HC_LIM</v>
      </c>
      <c r="G478" s="7" t="str">
        <f t="shared" si="14"/>
        <v>HC_LIM_SIQUIRRES</v>
      </c>
      <c r="H478" s="12" t="str">
        <f t="shared" si="15"/>
        <v>DIST_HC_LIM_703</v>
      </c>
      <c r="I478" s="5"/>
      <c r="J478" s="5"/>
      <c r="K478" s="5"/>
      <c r="L478" s="5"/>
      <c r="AA478" s="21"/>
      <c r="AB478" s="21"/>
      <c r="AC478" s="9"/>
      <c r="AD478" s="21"/>
      <c r="AE478" s="9" t="s">
        <v>658</v>
      </c>
    </row>
    <row r="479" spans="1:31" ht="13" x14ac:dyDescent="0.3">
      <c r="A479" s="1">
        <v>70306</v>
      </c>
      <c r="B479" s="5" t="s">
        <v>637</v>
      </c>
      <c r="C479" s="6" t="s">
        <v>648</v>
      </c>
      <c r="D479" s="6" t="s">
        <v>653</v>
      </c>
      <c r="E479" s="5" t="s">
        <v>638</v>
      </c>
      <c r="F479" s="7" t="str">
        <f>CONCATENATE(VLOOKUP(E479,T_REGIONES[],2),"_",VLOOKUP(B479,T_PROVINCIAS[],2))</f>
        <v>HC_LIM</v>
      </c>
      <c r="G479" s="7" t="str">
        <f t="shared" si="14"/>
        <v>HC_LIM_SIQUIRRES</v>
      </c>
      <c r="H479" s="12" t="str">
        <f t="shared" si="15"/>
        <v>DIST_HC_LIM_703</v>
      </c>
      <c r="I479" s="5"/>
      <c r="J479" s="5"/>
      <c r="K479" s="5"/>
      <c r="L479" s="5"/>
      <c r="AA479" s="21"/>
      <c r="AB479" s="21"/>
      <c r="AC479" s="9"/>
      <c r="AD479" s="21"/>
      <c r="AE479" s="9" t="s">
        <v>657</v>
      </c>
    </row>
    <row r="480" spans="1:31" ht="13" x14ac:dyDescent="0.3">
      <c r="A480" s="1">
        <v>70307</v>
      </c>
      <c r="B480" s="5" t="s">
        <v>637</v>
      </c>
      <c r="C480" s="6" t="s">
        <v>648</v>
      </c>
      <c r="D480" s="6" t="s">
        <v>654</v>
      </c>
      <c r="E480" s="5" t="s">
        <v>638</v>
      </c>
      <c r="F480" s="7" t="str">
        <f>CONCATENATE(VLOOKUP(E480,T_REGIONES[],2),"_",VLOOKUP(B480,T_PROVINCIAS[],2))</f>
        <v>HC_LIM</v>
      </c>
      <c r="G480" s="7" t="str">
        <f t="shared" si="14"/>
        <v>HC_LIM_SIQUIRRES</v>
      </c>
      <c r="H480" s="12" t="str">
        <f t="shared" si="15"/>
        <v>DIST_HC_LIM_703</v>
      </c>
      <c r="I480" s="5"/>
      <c r="J480" s="5">
        <v>1</v>
      </c>
      <c r="K480" s="5"/>
      <c r="L480" s="5"/>
      <c r="AA480" s="23"/>
      <c r="AB480" s="21"/>
      <c r="AC480" s="9"/>
      <c r="AD480" s="21"/>
      <c r="AE480" s="9" t="s">
        <v>659</v>
      </c>
    </row>
    <row r="481" spans="1:31" x14ac:dyDescent="0.25">
      <c r="A481" s="1">
        <v>70401</v>
      </c>
      <c r="B481" s="5" t="s">
        <v>637</v>
      </c>
      <c r="C481" s="5" t="s">
        <v>655</v>
      </c>
      <c r="D481" s="5" t="s">
        <v>656</v>
      </c>
      <c r="E481" s="5" t="s">
        <v>638</v>
      </c>
      <c r="F481" s="7" t="str">
        <f>CONCATENATE(VLOOKUP(E481,T_REGIONES[],2),"_",VLOOKUP(B481,T_PROVINCIAS[],2))</f>
        <v>HC_LIM</v>
      </c>
      <c r="G481" s="7" t="str">
        <f t="shared" si="14"/>
        <v>HC_LIM_TALAMANCA</v>
      </c>
      <c r="H481" s="12" t="str">
        <f t="shared" si="15"/>
        <v>DIST_HC_LIM_704</v>
      </c>
      <c r="I481" s="5"/>
      <c r="J481" s="5"/>
      <c r="K481" s="5"/>
      <c r="L481" s="5"/>
      <c r="AE481" s="58" t="s">
        <v>1215</v>
      </c>
    </row>
    <row r="482" spans="1:31" ht="13" x14ac:dyDescent="0.3">
      <c r="A482" s="1">
        <v>70402</v>
      </c>
      <c r="B482" s="5" t="s">
        <v>637</v>
      </c>
      <c r="C482" s="5" t="s">
        <v>655</v>
      </c>
      <c r="D482" s="5" t="s">
        <v>657</v>
      </c>
      <c r="E482" s="5" t="s">
        <v>638</v>
      </c>
      <c r="F482" s="7" t="str">
        <f>CONCATENATE(VLOOKUP(E482,T_REGIONES[],2),"_",VLOOKUP(B482,T_PROVINCIAS[],2))</f>
        <v>HC_LIM</v>
      </c>
      <c r="G482" s="7" t="str">
        <f t="shared" si="14"/>
        <v>HC_LIM_TALAMANCA</v>
      </c>
      <c r="H482" s="12" t="str">
        <f t="shared" si="15"/>
        <v>DIST_HC_LIM_704</v>
      </c>
      <c r="I482" s="5"/>
      <c r="J482" s="5">
        <v>1</v>
      </c>
      <c r="K482" s="5">
        <v>1</v>
      </c>
      <c r="L482" s="5"/>
      <c r="AA482" s="21" t="s">
        <v>368</v>
      </c>
      <c r="AB482" s="21" t="s">
        <v>360</v>
      </c>
      <c r="AC482" s="9" t="s">
        <v>360</v>
      </c>
      <c r="AD482" s="21" t="s">
        <v>949</v>
      </c>
      <c r="AE482" s="9" t="s">
        <v>367</v>
      </c>
    </row>
    <row r="483" spans="1:31" x14ac:dyDescent="0.25">
      <c r="A483" s="1">
        <v>70403</v>
      </c>
      <c r="B483" s="5" t="s">
        <v>637</v>
      </c>
      <c r="C483" s="5" t="s">
        <v>655</v>
      </c>
      <c r="D483" s="5" t="s">
        <v>658</v>
      </c>
      <c r="E483" s="5" t="s">
        <v>638</v>
      </c>
      <c r="F483" s="7" t="str">
        <f>CONCATENATE(VLOOKUP(E483,T_REGIONES[],2),"_",VLOOKUP(B483,T_PROVINCIAS[],2))</f>
        <v>HC_LIM</v>
      </c>
      <c r="G483" s="7" t="str">
        <f t="shared" si="14"/>
        <v>HC_LIM_TALAMANCA</v>
      </c>
      <c r="H483" s="12" t="str">
        <f t="shared" si="15"/>
        <v>DIST_HC_LIM_704</v>
      </c>
      <c r="I483" s="5"/>
      <c r="J483" s="5">
        <v>1</v>
      </c>
      <c r="K483" s="5"/>
      <c r="L483" s="5"/>
      <c r="AE483" s="58" t="s">
        <v>1215</v>
      </c>
    </row>
    <row r="484" spans="1:31" ht="13" x14ac:dyDescent="0.3">
      <c r="A484" s="1">
        <v>70404</v>
      </c>
      <c r="B484" s="5" t="s">
        <v>637</v>
      </c>
      <c r="C484" s="5" t="s">
        <v>655</v>
      </c>
      <c r="D484" s="5" t="s">
        <v>659</v>
      </c>
      <c r="E484" s="5" t="s">
        <v>638</v>
      </c>
      <c r="F484" s="7" t="str">
        <f>CONCATENATE(VLOOKUP(E484,T_REGIONES[],2),"_",VLOOKUP(B484,T_PROVINCIAS[],2))</f>
        <v>HC_LIM</v>
      </c>
      <c r="G484" s="7" t="str">
        <f t="shared" si="14"/>
        <v>HC_LIM_TALAMANCA</v>
      </c>
      <c r="H484" s="12" t="str">
        <f t="shared" si="15"/>
        <v>DIST_HC_LIM_704</v>
      </c>
      <c r="I484" s="5"/>
      <c r="J484" s="5"/>
      <c r="K484" s="5"/>
      <c r="L484" s="5"/>
      <c r="AA484" s="21"/>
      <c r="AB484" s="21"/>
      <c r="AC484" s="9" t="s">
        <v>441</v>
      </c>
      <c r="AD484" s="21" t="s">
        <v>950</v>
      </c>
      <c r="AE484" s="9" t="s">
        <v>410</v>
      </c>
    </row>
    <row r="485" spans="1:31" ht="13" x14ac:dyDescent="0.3">
      <c r="A485" s="1">
        <v>70501</v>
      </c>
      <c r="B485" s="5" t="s">
        <v>637</v>
      </c>
      <c r="C485" s="6" t="s">
        <v>660</v>
      </c>
      <c r="D485" s="6" t="s">
        <v>660</v>
      </c>
      <c r="E485" s="5" t="s">
        <v>638</v>
      </c>
      <c r="F485" s="7" t="str">
        <f>CONCATENATE(VLOOKUP(E485,T_REGIONES[],2),"_",VLOOKUP(B485,T_PROVINCIAS[],2))</f>
        <v>HC_LIM</v>
      </c>
      <c r="G485" s="7" t="str">
        <f t="shared" si="14"/>
        <v>HC_LIM_MATINA</v>
      </c>
      <c r="H485" s="12" t="str">
        <f t="shared" si="15"/>
        <v>DIST_HC_LIM_705</v>
      </c>
      <c r="I485" s="5"/>
      <c r="J485" s="5">
        <v>1</v>
      </c>
      <c r="K485" s="5"/>
      <c r="L485" s="5"/>
      <c r="AA485" s="21"/>
      <c r="AB485" s="21"/>
      <c r="AC485" s="9"/>
      <c r="AD485" s="21"/>
      <c r="AE485" s="9" t="s">
        <v>442</v>
      </c>
    </row>
    <row r="486" spans="1:31" ht="13" x14ac:dyDescent="0.3">
      <c r="A486" s="1">
        <v>70502</v>
      </c>
      <c r="B486" s="5" t="s">
        <v>637</v>
      </c>
      <c r="C486" s="6" t="s">
        <v>660</v>
      </c>
      <c r="D486" s="6" t="s">
        <v>661</v>
      </c>
      <c r="E486" s="5" t="s">
        <v>638</v>
      </c>
      <c r="F486" s="7" t="str">
        <f>CONCATENATE(VLOOKUP(E486,T_REGIONES[],2),"_",VLOOKUP(B486,T_PROVINCIAS[],2))</f>
        <v>HC_LIM</v>
      </c>
      <c r="G486" s="7" t="str">
        <f t="shared" si="14"/>
        <v>HC_LIM_MATINA</v>
      </c>
      <c r="H486" s="12" t="str">
        <f t="shared" si="15"/>
        <v>DIST_HC_LIM_705</v>
      </c>
      <c r="I486" s="5"/>
      <c r="J486" s="5">
        <v>1</v>
      </c>
      <c r="K486" s="5"/>
      <c r="L486" s="5"/>
      <c r="AA486" s="21"/>
      <c r="AB486" s="21"/>
      <c r="AC486" s="9"/>
      <c r="AD486" s="21"/>
      <c r="AE486" s="9" t="s">
        <v>443</v>
      </c>
    </row>
    <row r="487" spans="1:31" ht="13" x14ac:dyDescent="0.3">
      <c r="A487" s="1">
        <v>70503</v>
      </c>
      <c r="B487" s="5" t="s">
        <v>637</v>
      </c>
      <c r="C487" s="6" t="s">
        <v>660</v>
      </c>
      <c r="D487" s="6" t="s">
        <v>662</v>
      </c>
      <c r="E487" s="5" t="s">
        <v>638</v>
      </c>
      <c r="F487" s="7" t="str">
        <f>CONCATENATE(VLOOKUP(E487,T_REGIONES[],2),"_",VLOOKUP(B487,T_PROVINCIAS[],2))</f>
        <v>HC_LIM</v>
      </c>
      <c r="G487" s="7" t="str">
        <f t="shared" si="14"/>
        <v>HC_LIM_MATINA</v>
      </c>
      <c r="H487" s="12" t="str">
        <f t="shared" si="15"/>
        <v>DIST_HC_LIM_705</v>
      </c>
      <c r="I487" s="5"/>
      <c r="J487" s="5">
        <v>1</v>
      </c>
      <c r="K487" s="5"/>
      <c r="L487" s="5"/>
      <c r="AA487" s="21"/>
      <c r="AB487" s="21"/>
      <c r="AC487" s="9"/>
      <c r="AD487" s="21"/>
      <c r="AE487" s="9" t="s">
        <v>248</v>
      </c>
    </row>
    <row r="488" spans="1:31" x14ac:dyDescent="0.25">
      <c r="A488" s="1">
        <v>70601</v>
      </c>
      <c r="B488" s="5" t="s">
        <v>637</v>
      </c>
      <c r="C488" s="5" t="s">
        <v>663</v>
      </c>
      <c r="D488" s="5" t="s">
        <v>663</v>
      </c>
      <c r="E488" s="5" t="s">
        <v>638</v>
      </c>
      <c r="F488" s="7" t="str">
        <f>CONCATENATE(VLOOKUP(E488,T_REGIONES[],2),"_",VLOOKUP(B488,T_PROVINCIAS[],2))</f>
        <v>HC_LIM</v>
      </c>
      <c r="G488" s="7" t="str">
        <f t="shared" si="14"/>
        <v>HC_LIM_GUACIMO</v>
      </c>
      <c r="H488" s="12" t="str">
        <f t="shared" si="15"/>
        <v>DIST_HC_LIM_706</v>
      </c>
      <c r="I488" s="5"/>
      <c r="J488" s="5"/>
      <c r="K488" s="5"/>
      <c r="L488" s="5"/>
      <c r="AE488" s="58" t="s">
        <v>1215</v>
      </c>
    </row>
    <row r="489" spans="1:31" ht="13" x14ac:dyDescent="0.3">
      <c r="A489" s="1">
        <v>70602</v>
      </c>
      <c r="B489" s="5" t="s">
        <v>637</v>
      </c>
      <c r="C489" s="5" t="s">
        <v>663</v>
      </c>
      <c r="D489" s="5" t="s">
        <v>329</v>
      </c>
      <c r="E489" s="5" t="s">
        <v>638</v>
      </c>
      <c r="F489" s="7" t="str">
        <f>CONCATENATE(VLOOKUP(E489,T_REGIONES[],2),"_",VLOOKUP(B489,T_PROVINCIAS[],2))</f>
        <v>HC_LIM</v>
      </c>
      <c r="G489" s="7" t="str">
        <f t="shared" si="14"/>
        <v>HC_LIM_GUACIMO</v>
      </c>
      <c r="H489" s="12" t="str">
        <f t="shared" si="15"/>
        <v>DIST_HC_LIM_706</v>
      </c>
      <c r="I489" s="5"/>
      <c r="J489" s="5"/>
      <c r="K489" s="5"/>
      <c r="L489" s="5"/>
      <c r="AA489" s="21"/>
      <c r="AB489" s="21"/>
      <c r="AC489" s="9" t="s">
        <v>437</v>
      </c>
      <c r="AD489" s="21" t="s">
        <v>951</v>
      </c>
      <c r="AE489" s="9" t="s">
        <v>438</v>
      </c>
    </row>
    <row r="490" spans="1:31" ht="13" x14ac:dyDescent="0.3">
      <c r="A490" s="1">
        <v>70603</v>
      </c>
      <c r="B490" s="5" t="s">
        <v>637</v>
      </c>
      <c r="C490" s="5" t="s">
        <v>663</v>
      </c>
      <c r="D490" s="5" t="s">
        <v>664</v>
      </c>
      <c r="E490" s="5" t="s">
        <v>638</v>
      </c>
      <c r="F490" s="7" t="str">
        <f>CONCATENATE(VLOOKUP(E490,T_REGIONES[],2),"_",VLOOKUP(B490,T_PROVINCIAS[],2))</f>
        <v>HC_LIM</v>
      </c>
      <c r="G490" s="7" t="str">
        <f t="shared" si="14"/>
        <v>HC_LIM_GUACIMO</v>
      </c>
      <c r="H490" s="12" t="str">
        <f t="shared" si="15"/>
        <v>DIST_HC_LIM_706</v>
      </c>
      <c r="I490" s="5"/>
      <c r="J490" s="5"/>
      <c r="K490" s="5"/>
      <c r="L490" s="5"/>
      <c r="AA490" s="21"/>
      <c r="AB490" s="21"/>
      <c r="AC490" s="9"/>
      <c r="AD490" s="21"/>
      <c r="AE490" s="9" t="s">
        <v>439</v>
      </c>
    </row>
    <row r="491" spans="1:31" ht="13" x14ac:dyDescent="0.3">
      <c r="A491" s="1">
        <v>70604</v>
      </c>
      <c r="B491" s="5" t="s">
        <v>637</v>
      </c>
      <c r="C491" s="5" t="s">
        <v>663</v>
      </c>
      <c r="D491" s="5" t="s">
        <v>665</v>
      </c>
      <c r="E491" s="5" t="s">
        <v>638</v>
      </c>
      <c r="F491" s="7" t="str">
        <f>CONCATENATE(VLOOKUP(E491,T_REGIONES[],2),"_",VLOOKUP(B491,T_PROVINCIAS[],2))</f>
        <v>HC_LIM</v>
      </c>
      <c r="G491" s="7" t="str">
        <f t="shared" si="14"/>
        <v>HC_LIM_GUACIMO</v>
      </c>
      <c r="H491" s="12" t="str">
        <f t="shared" si="15"/>
        <v>DIST_HC_LIM_706</v>
      </c>
      <c r="I491" s="5"/>
      <c r="J491" s="5"/>
      <c r="K491" s="5"/>
      <c r="L491" s="5"/>
      <c r="AA491" s="21"/>
      <c r="AB491" s="21"/>
      <c r="AC491" s="9"/>
      <c r="AD491" s="21"/>
      <c r="AE491" s="9" t="s">
        <v>437</v>
      </c>
    </row>
    <row r="492" spans="1:31" ht="13" x14ac:dyDescent="0.3">
      <c r="A492" s="1">
        <v>70605</v>
      </c>
      <c r="B492" s="5" t="s">
        <v>637</v>
      </c>
      <c r="C492" s="5" t="s">
        <v>663</v>
      </c>
      <c r="D492" s="5" t="s">
        <v>666</v>
      </c>
      <c r="E492" s="5" t="s">
        <v>638</v>
      </c>
      <c r="F492" s="7" t="str">
        <f>CONCATENATE(VLOOKUP(E492,T_REGIONES[],2),"_",VLOOKUP(B492,T_PROVINCIAS[],2))</f>
        <v>HC_LIM</v>
      </c>
      <c r="G492" s="7" t="str">
        <f t="shared" si="14"/>
        <v>HC_LIM_GUACIMO</v>
      </c>
      <c r="H492" s="12" t="str">
        <f t="shared" si="15"/>
        <v>DIST_HC_LIM_706</v>
      </c>
      <c r="I492" s="5"/>
      <c r="J492" s="5"/>
      <c r="K492" s="5"/>
      <c r="L492" s="5"/>
      <c r="AA492" s="21"/>
      <c r="AB492" s="21"/>
      <c r="AC492" s="9"/>
      <c r="AD492" s="21"/>
      <c r="AE492" s="9" t="s">
        <v>440</v>
      </c>
    </row>
    <row r="493" spans="1:31" ht="13" x14ac:dyDescent="0.3">
      <c r="AA493" s="21"/>
      <c r="AE493" s="58" t="s">
        <v>1215</v>
      </c>
    </row>
    <row r="494" spans="1:31" ht="13" x14ac:dyDescent="0.3">
      <c r="AA494" s="21"/>
      <c r="AB494" s="21"/>
      <c r="AC494" s="9" t="s">
        <v>444</v>
      </c>
      <c r="AD494" s="21" t="s">
        <v>952</v>
      </c>
      <c r="AE494" s="9" t="s">
        <v>444</v>
      </c>
    </row>
    <row r="495" spans="1:31" ht="13" x14ac:dyDescent="0.3">
      <c r="AA495" s="21"/>
      <c r="AB495" s="21"/>
      <c r="AC495" s="9"/>
      <c r="AD495" s="21"/>
      <c r="AE495" s="9" t="s">
        <v>446</v>
      </c>
    </row>
    <row r="496" spans="1:31" ht="13" x14ac:dyDescent="0.3">
      <c r="AA496" s="21"/>
      <c r="AB496" s="21"/>
      <c r="AC496" s="9"/>
      <c r="AD496" s="21"/>
      <c r="AE496" s="9" t="s">
        <v>445</v>
      </c>
    </row>
    <row r="497" spans="27:31" x14ac:dyDescent="0.25">
      <c r="AE497" s="58" t="s">
        <v>1215</v>
      </c>
    </row>
    <row r="498" spans="27:31" ht="13" x14ac:dyDescent="0.3">
      <c r="AA498" s="21"/>
      <c r="AB498" s="21"/>
      <c r="AC498" s="9" t="s">
        <v>272</v>
      </c>
      <c r="AD498" s="21" t="s">
        <v>953</v>
      </c>
      <c r="AE498" s="9" t="s">
        <v>411</v>
      </c>
    </row>
    <row r="499" spans="27:31" ht="13" x14ac:dyDescent="0.3">
      <c r="AA499" s="21"/>
      <c r="AB499" s="21"/>
      <c r="AC499" s="9"/>
      <c r="AD499" s="21"/>
      <c r="AE499" s="9" t="s">
        <v>410</v>
      </c>
    </row>
    <row r="500" spans="27:31" ht="13" x14ac:dyDescent="0.3">
      <c r="AA500" s="21"/>
      <c r="AB500" s="21"/>
      <c r="AC500" s="9"/>
      <c r="AD500" s="21"/>
      <c r="AE500" s="9" t="s">
        <v>418</v>
      </c>
    </row>
    <row r="501" spans="27:31" ht="13" x14ac:dyDescent="0.3">
      <c r="AA501" s="21"/>
      <c r="AB501" s="21"/>
      <c r="AC501" s="9"/>
      <c r="AD501" s="21"/>
      <c r="AE501" s="9" t="s">
        <v>409</v>
      </c>
    </row>
    <row r="502" spans="27:31" ht="13" x14ac:dyDescent="0.3">
      <c r="AA502" s="21"/>
      <c r="AB502" s="21"/>
      <c r="AC502" s="9"/>
      <c r="AD502" s="21"/>
      <c r="AE502" s="9" t="s">
        <v>414</v>
      </c>
    </row>
    <row r="503" spans="27:31" ht="13" x14ac:dyDescent="0.3">
      <c r="AA503" s="21"/>
      <c r="AB503" s="21"/>
      <c r="AC503" s="9"/>
      <c r="AD503" s="21"/>
      <c r="AE503" s="9" t="s">
        <v>278</v>
      </c>
    </row>
    <row r="504" spans="27:31" ht="13" x14ac:dyDescent="0.3">
      <c r="AA504" s="21"/>
      <c r="AB504" s="21"/>
      <c r="AC504" s="9"/>
      <c r="AD504" s="21"/>
      <c r="AE504" s="9" t="s">
        <v>416</v>
      </c>
    </row>
    <row r="505" spans="27:31" ht="13" x14ac:dyDescent="0.3">
      <c r="AA505" s="21"/>
      <c r="AB505" s="21"/>
      <c r="AC505" s="9"/>
      <c r="AD505" s="21"/>
      <c r="AE505" s="9" t="s">
        <v>413</v>
      </c>
    </row>
    <row r="506" spans="27:31" ht="13" x14ac:dyDescent="0.3">
      <c r="AA506" s="21"/>
      <c r="AB506" s="21"/>
      <c r="AC506" s="9"/>
      <c r="AD506" s="21"/>
      <c r="AE506" s="9" t="s">
        <v>419</v>
      </c>
    </row>
    <row r="507" spans="27:31" ht="13" x14ac:dyDescent="0.3">
      <c r="AA507" s="21"/>
      <c r="AB507" s="21"/>
      <c r="AC507" s="9"/>
      <c r="AD507" s="21"/>
      <c r="AE507" s="9" t="s">
        <v>408</v>
      </c>
    </row>
    <row r="508" spans="27:31" ht="13" x14ac:dyDescent="0.3">
      <c r="AA508" s="21"/>
      <c r="AB508" s="21"/>
      <c r="AC508" s="9"/>
      <c r="AD508" s="21"/>
      <c r="AE508" s="9" t="s">
        <v>415</v>
      </c>
    </row>
    <row r="509" spans="27:31" ht="13" x14ac:dyDescent="0.3">
      <c r="AA509" s="21"/>
      <c r="AB509" s="21"/>
      <c r="AC509" s="9"/>
      <c r="AD509" s="21"/>
      <c r="AE509" s="9" t="s">
        <v>417</v>
      </c>
    </row>
    <row r="510" spans="27:31" ht="13" x14ac:dyDescent="0.3">
      <c r="AA510" s="21"/>
      <c r="AB510" s="21"/>
      <c r="AC510" s="9"/>
      <c r="AD510" s="21"/>
      <c r="AE510" s="9" t="s">
        <v>412</v>
      </c>
    </row>
    <row r="511" spans="27:31" x14ac:dyDescent="0.25">
      <c r="AE511" s="58" t="s">
        <v>1215</v>
      </c>
    </row>
    <row r="512" spans="27:31" ht="13" x14ac:dyDescent="0.3">
      <c r="AA512" s="21"/>
      <c r="AB512" s="21"/>
      <c r="AC512" s="9" t="s">
        <v>369</v>
      </c>
      <c r="AD512" s="21" t="s">
        <v>954</v>
      </c>
      <c r="AE512" s="9" t="s">
        <v>376</v>
      </c>
    </row>
    <row r="513" spans="27:31" x14ac:dyDescent="0.25">
      <c r="AE513" s="58" t="s">
        <v>1215</v>
      </c>
    </row>
    <row r="514" spans="27:31" ht="13" x14ac:dyDescent="0.3">
      <c r="AA514" s="21"/>
      <c r="AB514" s="21"/>
      <c r="AC514" s="9" t="s">
        <v>430</v>
      </c>
      <c r="AD514" s="21" t="s">
        <v>955</v>
      </c>
      <c r="AE514" s="9" t="s">
        <v>431</v>
      </c>
    </row>
    <row r="515" spans="27:31" ht="13" x14ac:dyDescent="0.3">
      <c r="AA515" s="21"/>
      <c r="AB515" s="21"/>
      <c r="AC515" s="9"/>
      <c r="AD515" s="21"/>
      <c r="AE515" s="9" t="s">
        <v>432</v>
      </c>
    </row>
    <row r="516" spans="27:31" ht="13" x14ac:dyDescent="0.3">
      <c r="AA516" s="21"/>
      <c r="AB516" s="21"/>
      <c r="AC516" s="9"/>
      <c r="AD516" s="21"/>
      <c r="AE516" s="9" t="s">
        <v>436</v>
      </c>
    </row>
    <row r="517" spans="27:31" ht="13" x14ac:dyDescent="0.3">
      <c r="AA517" s="21"/>
      <c r="AB517" s="21"/>
      <c r="AC517" s="9"/>
      <c r="AD517" s="21"/>
      <c r="AE517" s="9" t="s">
        <v>433</v>
      </c>
    </row>
    <row r="518" spans="27:31" ht="13" x14ac:dyDescent="0.3">
      <c r="AA518" s="21"/>
      <c r="AB518" s="21"/>
      <c r="AC518" s="9"/>
      <c r="AD518" s="21"/>
      <c r="AE518" s="9" t="s">
        <v>434</v>
      </c>
    </row>
    <row r="519" spans="27:31" ht="13" x14ac:dyDescent="0.3">
      <c r="AA519" s="21"/>
      <c r="AB519" s="21"/>
      <c r="AC519" s="9"/>
      <c r="AD519" s="21"/>
      <c r="AE519" s="9" t="s">
        <v>233</v>
      </c>
    </row>
    <row r="520" spans="27:31" ht="13" x14ac:dyDescent="0.3">
      <c r="AA520" s="21"/>
      <c r="AB520" s="21"/>
      <c r="AC520" s="9"/>
      <c r="AD520" s="21"/>
      <c r="AE520" s="9" t="s">
        <v>430</v>
      </c>
    </row>
    <row r="521" spans="27:31" ht="13" x14ac:dyDescent="0.3">
      <c r="AA521" s="21"/>
      <c r="AB521" s="21"/>
      <c r="AC521" s="9"/>
      <c r="AD521" s="21"/>
      <c r="AE521" s="9" t="s">
        <v>435</v>
      </c>
    </row>
    <row r="522" spans="27:31" x14ac:dyDescent="0.25">
      <c r="AE522" s="58" t="s">
        <v>1215</v>
      </c>
    </row>
    <row r="523" spans="27:31" ht="13" x14ac:dyDescent="0.3">
      <c r="AA523" s="21"/>
      <c r="AB523" s="21" t="s">
        <v>491</v>
      </c>
      <c r="AC523" s="9" t="s">
        <v>367</v>
      </c>
      <c r="AD523" s="21" t="s">
        <v>956</v>
      </c>
      <c r="AE523" s="9" t="s">
        <v>519</v>
      </c>
    </row>
    <row r="524" spans="27:31" ht="13" x14ac:dyDescent="0.3">
      <c r="AA524" s="21"/>
      <c r="AB524" s="21"/>
      <c r="AC524" s="9"/>
      <c r="AD524" s="21"/>
      <c r="AE524" s="9" t="s">
        <v>517</v>
      </c>
    </row>
    <row r="525" spans="27:31" ht="13" x14ac:dyDescent="0.3">
      <c r="AA525" s="21"/>
      <c r="AB525" s="21"/>
      <c r="AC525" s="9"/>
      <c r="AD525" s="21"/>
      <c r="AE525" s="9" t="s">
        <v>518</v>
      </c>
    </row>
    <row r="526" spans="27:31" ht="13" x14ac:dyDescent="0.3">
      <c r="AA526" s="21"/>
      <c r="AB526" s="21"/>
      <c r="AC526" s="9"/>
      <c r="AD526" s="21"/>
      <c r="AE526" s="9" t="s">
        <v>515</v>
      </c>
    </row>
    <row r="527" spans="27:31" ht="13" x14ac:dyDescent="0.3">
      <c r="AA527" s="23"/>
      <c r="AB527" s="21"/>
      <c r="AC527" s="9"/>
      <c r="AD527" s="21"/>
      <c r="AE527" s="9" t="s">
        <v>516</v>
      </c>
    </row>
    <row r="528" spans="27:31" x14ac:dyDescent="0.25">
      <c r="AE528" s="58" t="s">
        <v>1215</v>
      </c>
    </row>
    <row r="529" spans="27:31" ht="13" x14ac:dyDescent="0.3">
      <c r="AA529" s="21" t="s">
        <v>383</v>
      </c>
      <c r="AB529" s="21" t="s">
        <v>360</v>
      </c>
      <c r="AC529" s="9" t="s">
        <v>403</v>
      </c>
      <c r="AD529" s="21" t="s">
        <v>957</v>
      </c>
      <c r="AE529" s="9" t="s">
        <v>407</v>
      </c>
    </row>
    <row r="530" spans="27:31" ht="13" x14ac:dyDescent="0.3">
      <c r="AA530" s="21"/>
      <c r="AB530" s="21"/>
      <c r="AC530" s="9"/>
      <c r="AD530" s="21"/>
      <c r="AE530" s="9" t="s">
        <v>406</v>
      </c>
    </row>
    <row r="531" spans="27:31" ht="13" x14ac:dyDescent="0.3">
      <c r="AA531" s="21"/>
      <c r="AB531" s="21"/>
      <c r="AC531" s="9"/>
      <c r="AD531" s="21"/>
      <c r="AE531" s="9" t="s">
        <v>405</v>
      </c>
    </row>
    <row r="532" spans="27:31" ht="13" x14ac:dyDescent="0.3">
      <c r="AA532" s="21"/>
      <c r="AB532" s="21"/>
      <c r="AC532" s="9"/>
      <c r="AD532" s="21"/>
      <c r="AE532" s="9" t="s">
        <v>404</v>
      </c>
    </row>
    <row r="533" spans="27:31" ht="13" x14ac:dyDescent="0.3">
      <c r="AA533" s="21"/>
      <c r="AB533" s="21"/>
      <c r="AC533" s="9"/>
      <c r="AD533" s="21"/>
      <c r="AE533" s="9" t="s">
        <v>403</v>
      </c>
    </row>
    <row r="534" spans="27:31" x14ac:dyDescent="0.25">
      <c r="AE534" s="58" t="s">
        <v>1215</v>
      </c>
    </row>
    <row r="535" spans="27:31" ht="13" x14ac:dyDescent="0.3">
      <c r="AA535" s="21"/>
      <c r="AB535" s="21"/>
      <c r="AC535" s="9" t="s">
        <v>382</v>
      </c>
      <c r="AD535" s="21" t="s">
        <v>958</v>
      </c>
      <c r="AE535" s="9" t="s">
        <v>384</v>
      </c>
    </row>
    <row r="536" spans="27:31" ht="13" x14ac:dyDescent="0.3">
      <c r="AA536" s="21"/>
      <c r="AB536" s="21"/>
      <c r="AC536" s="9"/>
      <c r="AD536" s="21"/>
      <c r="AE536" s="9" t="s">
        <v>385</v>
      </c>
    </row>
    <row r="537" spans="27:31" ht="13" x14ac:dyDescent="0.3">
      <c r="AA537" s="21"/>
      <c r="AB537" s="21"/>
      <c r="AC537" s="9"/>
      <c r="AD537" s="21"/>
      <c r="AE537" s="9" t="s">
        <v>386</v>
      </c>
    </row>
    <row r="538" spans="27:31" ht="13" x14ac:dyDescent="0.3">
      <c r="AA538" s="21"/>
      <c r="AB538" s="21"/>
      <c r="AC538" s="9"/>
      <c r="AD538" s="21"/>
      <c r="AE538" s="9" t="s">
        <v>382</v>
      </c>
    </row>
    <row r="539" spans="27:31" x14ac:dyDescent="0.25">
      <c r="AE539" s="58" t="s">
        <v>1215</v>
      </c>
    </row>
    <row r="540" spans="27:31" ht="13" x14ac:dyDescent="0.3">
      <c r="AA540" s="21"/>
      <c r="AB540" s="21" t="s">
        <v>575</v>
      </c>
      <c r="AC540" s="9" t="s">
        <v>613</v>
      </c>
      <c r="AD540" s="21" t="s">
        <v>959</v>
      </c>
      <c r="AE540" s="9" t="s">
        <v>616</v>
      </c>
    </row>
    <row r="541" spans="27:31" ht="13" x14ac:dyDescent="0.3">
      <c r="AA541" s="21"/>
      <c r="AB541" s="21"/>
      <c r="AC541" s="9"/>
      <c r="AD541" s="21"/>
      <c r="AE541" s="9" t="s">
        <v>614</v>
      </c>
    </row>
    <row r="542" spans="27:31" ht="13" x14ac:dyDescent="0.3">
      <c r="AA542" s="21"/>
      <c r="AB542" s="21"/>
      <c r="AC542" s="9"/>
      <c r="AD542" s="21"/>
      <c r="AE542" s="9" t="s">
        <v>615</v>
      </c>
    </row>
    <row r="543" spans="27:31" x14ac:dyDescent="0.25">
      <c r="AE543" s="58" t="s">
        <v>1215</v>
      </c>
    </row>
    <row r="544" spans="27:31" ht="13" x14ac:dyDescent="0.3">
      <c r="AA544" s="21"/>
      <c r="AB544" s="21"/>
      <c r="AC544" s="9" t="s">
        <v>590</v>
      </c>
      <c r="AD544" s="21" t="s">
        <v>960</v>
      </c>
      <c r="AE544" s="9" t="s">
        <v>594</v>
      </c>
    </row>
    <row r="545" spans="27:31" ht="13" x14ac:dyDescent="0.3">
      <c r="AA545" s="21"/>
      <c r="AB545" s="21"/>
      <c r="AC545" s="9"/>
      <c r="AD545" s="21"/>
      <c r="AE545" s="9" t="s">
        <v>591</v>
      </c>
    </row>
    <row r="546" spans="27:31" ht="13" x14ac:dyDescent="0.3">
      <c r="AA546" s="21"/>
      <c r="AB546" s="21"/>
      <c r="AC546" s="9"/>
      <c r="AD546" s="21"/>
      <c r="AE546" s="9" t="s">
        <v>593</v>
      </c>
    </row>
    <row r="547" spans="27:31" ht="13" x14ac:dyDescent="0.3">
      <c r="AA547" s="21"/>
      <c r="AB547" s="21"/>
      <c r="AC547" s="9"/>
      <c r="AD547" s="21"/>
      <c r="AE547" s="9" t="s">
        <v>324</v>
      </c>
    </row>
    <row r="548" spans="27:31" ht="13" x14ac:dyDescent="0.3">
      <c r="AA548" s="21"/>
      <c r="AB548" s="21"/>
      <c r="AC548" s="9"/>
      <c r="AD548" s="21"/>
      <c r="AE548" s="9" t="s">
        <v>592</v>
      </c>
    </row>
    <row r="549" spans="27:31" ht="13" x14ac:dyDescent="0.3">
      <c r="AA549" s="21"/>
      <c r="AB549" s="21"/>
      <c r="AC549" s="9"/>
      <c r="AD549" s="21"/>
      <c r="AE549" s="9" t="s">
        <v>248</v>
      </c>
    </row>
    <row r="550" spans="27:31" x14ac:dyDescent="0.25">
      <c r="AE550" s="58" t="s">
        <v>1215</v>
      </c>
    </row>
    <row r="551" spans="27:31" ht="13" x14ac:dyDescent="0.3">
      <c r="AA551" s="21"/>
      <c r="AB551" s="21"/>
      <c r="AC551" s="9" t="s">
        <v>634</v>
      </c>
      <c r="AD551" s="21" t="s">
        <v>961</v>
      </c>
      <c r="AE551" s="9" t="s">
        <v>635</v>
      </c>
    </row>
    <row r="552" spans="27:31" ht="13" x14ac:dyDescent="0.3">
      <c r="AA552" s="21"/>
      <c r="AB552" s="21"/>
      <c r="AC552" s="9"/>
      <c r="AD552" s="21"/>
      <c r="AE552" s="9" t="s">
        <v>636</v>
      </c>
    </row>
    <row r="553" spans="27:31" x14ac:dyDescent="0.25">
      <c r="AE553" s="58" t="s">
        <v>1215</v>
      </c>
    </row>
    <row r="554" spans="27:31" ht="13" x14ac:dyDescent="0.3">
      <c r="AA554" s="21"/>
      <c r="AB554" s="21"/>
      <c r="AC554" s="9" t="s">
        <v>603</v>
      </c>
      <c r="AD554" s="21" t="s">
        <v>962</v>
      </c>
      <c r="AE554" s="9" t="s">
        <v>604</v>
      </c>
    </row>
    <row r="555" spans="27:31" ht="13" x14ac:dyDescent="0.3">
      <c r="AA555" s="21"/>
      <c r="AB555" s="21"/>
      <c r="AC555" s="9"/>
      <c r="AD555" s="21"/>
      <c r="AE555" s="9" t="s">
        <v>306</v>
      </c>
    </row>
    <row r="556" spans="27:31" ht="13" x14ac:dyDescent="0.3">
      <c r="AA556" s="21"/>
      <c r="AB556" s="21"/>
      <c r="AC556" s="9"/>
      <c r="AD556" s="21"/>
      <c r="AE556" s="9" t="s">
        <v>605</v>
      </c>
    </row>
    <row r="557" spans="27:31" x14ac:dyDescent="0.25">
      <c r="AE557" s="58" t="s">
        <v>1215</v>
      </c>
    </row>
    <row r="558" spans="27:31" ht="13" x14ac:dyDescent="0.3">
      <c r="AA558" s="21"/>
      <c r="AB558" s="21"/>
      <c r="AC558" s="9" t="s">
        <v>628</v>
      </c>
      <c r="AD558" s="21" t="s">
        <v>963</v>
      </c>
      <c r="AE558" s="9" t="s">
        <v>628</v>
      </c>
    </row>
    <row r="559" spans="27:31" x14ac:dyDescent="0.25">
      <c r="AE559" s="58" t="s">
        <v>1215</v>
      </c>
    </row>
    <row r="560" spans="27:31" ht="13" x14ac:dyDescent="0.3">
      <c r="AA560" s="21"/>
      <c r="AB560" s="21"/>
      <c r="AC560" s="9" t="s">
        <v>575</v>
      </c>
      <c r="AD560" s="21" t="s">
        <v>964</v>
      </c>
      <c r="AE560" s="9" t="s">
        <v>587</v>
      </c>
    </row>
    <row r="561" spans="27:31" ht="13" x14ac:dyDescent="0.3">
      <c r="AA561" s="21"/>
      <c r="AB561" s="21"/>
      <c r="AC561" s="9"/>
      <c r="AD561" s="21"/>
      <c r="AE561" s="9" t="s">
        <v>589</v>
      </c>
    </row>
    <row r="562" spans="27:31" ht="13" x14ac:dyDescent="0.3">
      <c r="AA562" s="21"/>
      <c r="AB562" s="21"/>
      <c r="AC562" s="9"/>
      <c r="AD562" s="21"/>
      <c r="AE562" s="9" t="s">
        <v>582</v>
      </c>
    </row>
    <row r="563" spans="27:31" ht="13" x14ac:dyDescent="0.3">
      <c r="AA563" s="21"/>
      <c r="AB563" s="21"/>
      <c r="AC563" s="9"/>
      <c r="AD563" s="21"/>
      <c r="AE563" s="9" t="s">
        <v>585</v>
      </c>
    </row>
    <row r="564" spans="27:31" ht="13" x14ac:dyDescent="0.3">
      <c r="AA564" s="21"/>
      <c r="AB564" s="21"/>
      <c r="AC564" s="9"/>
      <c r="AD564" s="21"/>
      <c r="AE564" s="9" t="s">
        <v>586</v>
      </c>
    </row>
    <row r="565" spans="27:31" ht="13" x14ac:dyDescent="0.3">
      <c r="AA565" s="21"/>
      <c r="AB565" s="21"/>
      <c r="AC565" s="9"/>
      <c r="AD565" s="21"/>
      <c r="AE565" s="9" t="s">
        <v>577</v>
      </c>
    </row>
    <row r="566" spans="27:31" ht="13" x14ac:dyDescent="0.3">
      <c r="AA566" s="21"/>
      <c r="AB566" s="21"/>
      <c r="AC566" s="9"/>
      <c r="AD566" s="21"/>
      <c r="AE566" s="9" t="s">
        <v>584</v>
      </c>
    </row>
    <row r="567" spans="27:31" ht="13" x14ac:dyDescent="0.3">
      <c r="AA567" s="21"/>
      <c r="AB567" s="21"/>
      <c r="AC567" s="9"/>
      <c r="AD567" s="21"/>
      <c r="AE567" s="9" t="s">
        <v>588</v>
      </c>
    </row>
    <row r="568" spans="27:31" ht="13" x14ac:dyDescent="0.3">
      <c r="AA568" s="21"/>
      <c r="AB568" s="21"/>
      <c r="AC568" s="9"/>
      <c r="AD568" s="21"/>
      <c r="AE568" s="9" t="s">
        <v>581</v>
      </c>
    </row>
    <row r="569" spans="27:31" ht="13" x14ac:dyDescent="0.3">
      <c r="AA569" s="21"/>
      <c r="AB569" s="21"/>
      <c r="AC569" s="9"/>
      <c r="AD569" s="21"/>
      <c r="AE569" s="9" t="s">
        <v>583</v>
      </c>
    </row>
    <row r="570" spans="27:31" ht="13" x14ac:dyDescent="0.3">
      <c r="AA570" s="21"/>
      <c r="AB570" s="21"/>
      <c r="AC570" s="9"/>
      <c r="AD570" s="21"/>
      <c r="AE570" s="9" t="s">
        <v>578</v>
      </c>
    </row>
    <row r="571" spans="27:31" ht="13" x14ac:dyDescent="0.3">
      <c r="AA571" s="21"/>
      <c r="AB571" s="21"/>
      <c r="AC571" s="9"/>
      <c r="AD571" s="21"/>
      <c r="AE571" s="9" t="s">
        <v>580</v>
      </c>
    </row>
    <row r="572" spans="27:31" ht="13" x14ac:dyDescent="0.3">
      <c r="AA572" s="21"/>
      <c r="AB572" s="21"/>
      <c r="AC572" s="9"/>
      <c r="AD572" s="21"/>
      <c r="AE572" s="9" t="s">
        <v>1240</v>
      </c>
    </row>
    <row r="573" spans="27:31" ht="13" x14ac:dyDescent="0.3">
      <c r="AA573" s="21"/>
      <c r="AB573" s="21"/>
      <c r="AC573" s="9"/>
      <c r="AD573" s="21"/>
      <c r="AE573" s="9" t="s">
        <v>579</v>
      </c>
    </row>
    <row r="574" spans="27:31" ht="13" x14ac:dyDescent="0.3">
      <c r="AA574" s="21"/>
      <c r="AB574" s="21"/>
      <c r="AC574" s="9"/>
      <c r="AD574" s="21"/>
      <c r="AE574" s="9" t="s">
        <v>576</v>
      </c>
    </row>
    <row r="575" spans="27:31" ht="13" x14ac:dyDescent="0.3">
      <c r="AA575" s="23"/>
      <c r="AB575" s="21"/>
      <c r="AC575" s="9"/>
      <c r="AD575" s="21"/>
      <c r="AE575" s="9" t="s">
        <v>575</v>
      </c>
    </row>
    <row r="576" spans="27:31" x14ac:dyDescent="0.25">
      <c r="AE576" s="58" t="s">
        <v>1215</v>
      </c>
    </row>
    <row r="577" spans="27:31" ht="13" x14ac:dyDescent="0.3">
      <c r="AA577" s="21" t="s">
        <v>1211</v>
      </c>
      <c r="AB577" s="21" t="s">
        <v>1211</v>
      </c>
      <c r="AC577" s="9" t="s">
        <v>1215</v>
      </c>
      <c r="AD577" s="21" t="s">
        <v>1223</v>
      </c>
      <c r="AE577" s="58" t="s">
        <v>1215</v>
      </c>
    </row>
  </sheetData>
  <mergeCells count="3">
    <mergeCell ref="AG17:AH17"/>
    <mergeCell ref="AG3:AH3"/>
    <mergeCell ref="AG26:AH26"/>
  </mergeCells>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76"/>
  <sheetViews>
    <sheetView showGridLines="0" topLeftCell="B1" zoomScale="80" zoomScaleNormal="80" workbookViewId="0">
      <pane ySplit="1" topLeftCell="A170" activePane="bottomLeft" state="frozen"/>
      <selection activeCell="B1" sqref="B1"/>
      <selection pane="bottomLeft" activeCell="F88" sqref="F88"/>
    </sheetView>
  </sheetViews>
  <sheetFormatPr baseColWidth="10" defaultColWidth="22.453125" defaultRowHeight="18" x14ac:dyDescent="0.35"/>
  <cols>
    <col min="1" max="1" width="3.453125" style="30" hidden="1" customWidth="1"/>
    <col min="2" max="2" width="33.54296875" style="108" customWidth="1"/>
    <col min="3" max="3" width="29.54296875" style="101" customWidth="1"/>
    <col min="4" max="4" width="6.453125" style="30" hidden="1" customWidth="1"/>
    <col min="5" max="5" width="4.54296875" style="30" bestFit="1" customWidth="1"/>
    <col min="6" max="6" width="77.26953125" style="33" customWidth="1"/>
    <col min="7" max="7" width="5.54296875" style="76" bestFit="1" customWidth="1"/>
    <col min="8" max="8" width="5.453125" style="76" customWidth="1"/>
    <col min="9" max="9" width="5.54296875" style="76" bestFit="1" customWidth="1"/>
    <col min="10" max="10" width="9.54296875" style="71" bestFit="1" customWidth="1"/>
    <col min="11" max="11" width="12.54296875" style="71" bestFit="1" customWidth="1"/>
    <col min="12" max="12" width="21.1796875" style="30" customWidth="1"/>
    <col min="13" max="16384" width="22.453125" style="33"/>
  </cols>
  <sheetData>
    <row r="1" spans="1:13" s="100" customFormat="1" ht="28.5" thickBot="1" x14ac:dyDescent="0.4">
      <c r="A1" s="102" t="s">
        <v>1025</v>
      </c>
      <c r="B1" s="111" t="s">
        <v>976</v>
      </c>
      <c r="C1" s="111" t="s">
        <v>1274</v>
      </c>
      <c r="D1" s="112" t="s">
        <v>990</v>
      </c>
      <c r="E1" s="111" t="s">
        <v>1273</v>
      </c>
      <c r="F1" s="113" t="s">
        <v>992</v>
      </c>
      <c r="G1" s="111">
        <v>2030</v>
      </c>
      <c r="H1" s="111">
        <v>2040</v>
      </c>
      <c r="I1" s="111">
        <v>2050</v>
      </c>
      <c r="J1" s="111" t="s">
        <v>991</v>
      </c>
      <c r="K1" s="111" t="s">
        <v>4</v>
      </c>
      <c r="L1" s="111" t="s">
        <v>1024</v>
      </c>
      <c r="M1" s="114"/>
    </row>
    <row r="2" spans="1:13" ht="25" x14ac:dyDescent="0.35">
      <c r="A2" s="103">
        <v>2</v>
      </c>
      <c r="B2" s="142" t="str">
        <f>VLOOKUP(A2,T_POLOS[],2)</f>
        <v>2. Polo I+D+I de Cartago</v>
      </c>
      <c r="C2" s="139" t="s">
        <v>988</v>
      </c>
      <c r="D2" s="109" t="str">
        <f>VLOOKUP(C2,T_CONDICIONES[],2)</f>
        <v>DE</v>
      </c>
      <c r="E2" s="109">
        <v>1</v>
      </c>
      <c r="F2" s="110" t="s">
        <v>1276</v>
      </c>
      <c r="G2" s="115"/>
      <c r="H2" s="116" t="s">
        <v>1350</v>
      </c>
      <c r="I2" s="115"/>
      <c r="J2" s="117" t="s">
        <v>7</v>
      </c>
      <c r="K2" s="117">
        <v>31</v>
      </c>
      <c r="L2" s="109" t="s">
        <v>8</v>
      </c>
    </row>
    <row r="3" spans="1:13" ht="13" x14ac:dyDescent="0.35">
      <c r="A3" s="103">
        <v>2</v>
      </c>
      <c r="B3" s="141"/>
      <c r="C3" s="140"/>
      <c r="D3" s="103" t="e">
        <f>VLOOKUP(C3,T_CONDICIONES[],2)</f>
        <v>#N/A</v>
      </c>
      <c r="E3" s="103">
        <f>E2+1</f>
        <v>2</v>
      </c>
      <c r="F3" s="104" t="s">
        <v>1277</v>
      </c>
      <c r="G3" s="106"/>
      <c r="H3" s="116" t="s">
        <v>1350</v>
      </c>
      <c r="I3" s="106"/>
      <c r="J3" s="118" t="s">
        <v>9</v>
      </c>
      <c r="K3" s="118">
        <v>33</v>
      </c>
      <c r="L3" s="103" t="s">
        <v>8</v>
      </c>
    </row>
    <row r="4" spans="1:13" ht="13" x14ac:dyDescent="0.35">
      <c r="A4" s="103">
        <v>2</v>
      </c>
      <c r="B4" s="141"/>
      <c r="C4" s="140"/>
      <c r="D4" s="103" t="e">
        <f>VLOOKUP(C4,T_CONDICIONES[],2)</f>
        <v>#N/A</v>
      </c>
      <c r="E4" s="103">
        <f t="shared" ref="E4:E68" si="0">E3+1</f>
        <v>3</v>
      </c>
      <c r="F4" s="104" t="s">
        <v>1278</v>
      </c>
      <c r="G4" s="106"/>
      <c r="H4" s="116" t="s">
        <v>1350</v>
      </c>
      <c r="I4" s="106"/>
      <c r="J4" s="118" t="s">
        <v>7</v>
      </c>
      <c r="K4" s="118">
        <v>8</v>
      </c>
      <c r="L4" s="103" t="s">
        <v>8</v>
      </c>
    </row>
    <row r="5" spans="1:13" ht="13" x14ac:dyDescent="0.35">
      <c r="A5" s="103">
        <v>2</v>
      </c>
      <c r="B5" s="141"/>
      <c r="C5" s="140"/>
      <c r="D5" s="103" t="e">
        <f>VLOOKUP(C5,T_CONDICIONES[],2)</f>
        <v>#N/A</v>
      </c>
      <c r="E5" s="103">
        <f t="shared" si="0"/>
        <v>4</v>
      </c>
      <c r="F5" s="104" t="s">
        <v>11</v>
      </c>
      <c r="G5" s="106"/>
      <c r="H5" s="106"/>
      <c r="I5" s="105" t="s">
        <v>1350</v>
      </c>
      <c r="J5" s="118" t="s">
        <v>7</v>
      </c>
      <c r="K5" s="118">
        <v>35.369999999999997</v>
      </c>
      <c r="L5" s="103" t="s">
        <v>8</v>
      </c>
    </row>
    <row r="6" spans="1:13" ht="25" x14ac:dyDescent="0.35">
      <c r="A6" s="103">
        <v>2</v>
      </c>
      <c r="B6" s="141"/>
      <c r="C6" s="138" t="s">
        <v>989</v>
      </c>
      <c r="D6" s="103" t="str">
        <f>VLOOKUP(C6,T_CONDICIONES[],2)</f>
        <v>IS</v>
      </c>
      <c r="E6" s="103">
        <f>E5+1</f>
        <v>5</v>
      </c>
      <c r="F6" s="104" t="s">
        <v>12</v>
      </c>
      <c r="G6" s="119" t="s">
        <v>1350</v>
      </c>
      <c r="H6" s="116" t="s">
        <v>1350</v>
      </c>
      <c r="I6" s="106"/>
      <c r="J6" s="118" t="s">
        <v>9</v>
      </c>
      <c r="K6" s="118">
        <v>21</v>
      </c>
      <c r="L6" s="103" t="s">
        <v>8</v>
      </c>
    </row>
    <row r="7" spans="1:13" ht="13" x14ac:dyDescent="0.35">
      <c r="A7" s="103">
        <v>2</v>
      </c>
      <c r="B7" s="141"/>
      <c r="C7" s="138"/>
      <c r="D7" s="103" t="e">
        <f>VLOOKUP(C7,T_CONDICIONES[],2)</f>
        <v>#N/A</v>
      </c>
      <c r="E7" s="103">
        <f t="shared" si="0"/>
        <v>6</v>
      </c>
      <c r="F7" s="104" t="s">
        <v>1279</v>
      </c>
      <c r="G7" s="119" t="s">
        <v>1350</v>
      </c>
      <c r="H7" s="116" t="s">
        <v>1350</v>
      </c>
      <c r="I7" s="106"/>
      <c r="J7" s="118" t="s">
        <v>14</v>
      </c>
      <c r="K7" s="118">
        <v>27</v>
      </c>
      <c r="L7" s="103" t="s">
        <v>8</v>
      </c>
    </row>
    <row r="8" spans="1:13" ht="13" x14ac:dyDescent="0.35">
      <c r="A8" s="103">
        <v>2</v>
      </c>
      <c r="B8" s="141"/>
      <c r="C8" s="138" t="s">
        <v>10</v>
      </c>
      <c r="D8" s="103" t="str">
        <f>VLOOKUP(C8,T_CONDICIONES[],2)</f>
        <v>CN</v>
      </c>
      <c r="E8" s="103">
        <f t="shared" si="0"/>
        <v>7</v>
      </c>
      <c r="F8" s="104" t="s">
        <v>1280</v>
      </c>
      <c r="G8" s="106"/>
      <c r="H8" s="116" t="s">
        <v>1350</v>
      </c>
      <c r="I8" s="106"/>
      <c r="J8" s="118" t="s">
        <v>9</v>
      </c>
      <c r="K8" s="118">
        <v>41.42</v>
      </c>
      <c r="L8" s="103" t="s">
        <v>8</v>
      </c>
    </row>
    <row r="9" spans="1:13" ht="13" x14ac:dyDescent="0.35">
      <c r="A9" s="103">
        <v>2</v>
      </c>
      <c r="B9" s="141"/>
      <c r="C9" s="138"/>
      <c r="D9" s="103" t="e">
        <f>VLOOKUP(C9,T_CONDICIONES[],2)</f>
        <v>#N/A</v>
      </c>
      <c r="E9" s="103">
        <f t="shared" si="0"/>
        <v>8</v>
      </c>
      <c r="F9" s="104" t="s">
        <v>1281</v>
      </c>
      <c r="G9" s="106"/>
      <c r="H9" s="106"/>
      <c r="I9" s="105" t="s">
        <v>1350</v>
      </c>
      <c r="J9" s="118" t="s">
        <v>9</v>
      </c>
      <c r="K9" s="118">
        <v>43</v>
      </c>
      <c r="L9" s="103" t="s">
        <v>8</v>
      </c>
    </row>
    <row r="10" spans="1:13" ht="25" x14ac:dyDescent="0.35">
      <c r="A10" s="103">
        <v>2</v>
      </c>
      <c r="B10" s="141"/>
      <c r="C10" s="138"/>
      <c r="D10" s="103" t="e">
        <f>VLOOKUP(C10,T_CONDICIONES[],2)</f>
        <v>#N/A</v>
      </c>
      <c r="E10" s="103">
        <f t="shared" si="0"/>
        <v>9</v>
      </c>
      <c r="F10" s="104" t="s">
        <v>17</v>
      </c>
      <c r="G10" s="106"/>
      <c r="H10" s="106"/>
      <c r="I10" s="105" t="s">
        <v>1350</v>
      </c>
      <c r="J10" s="118" t="s">
        <v>14</v>
      </c>
      <c r="K10" s="118">
        <v>48</v>
      </c>
      <c r="L10" s="103" t="s">
        <v>8</v>
      </c>
    </row>
    <row r="11" spans="1:13" ht="13" x14ac:dyDescent="0.35">
      <c r="A11" s="103">
        <v>2</v>
      </c>
      <c r="B11" s="141"/>
      <c r="C11" s="138"/>
      <c r="D11" s="103" t="e">
        <f>VLOOKUP(C11,T_CONDICIONES[],2)</f>
        <v>#N/A</v>
      </c>
      <c r="E11" s="103">
        <f t="shared" si="0"/>
        <v>10</v>
      </c>
      <c r="F11" s="104" t="s">
        <v>1282</v>
      </c>
      <c r="G11" s="106"/>
      <c r="H11" s="106"/>
      <c r="I11" s="105" t="s">
        <v>1350</v>
      </c>
      <c r="J11" s="118" t="s">
        <v>7</v>
      </c>
      <c r="K11" s="118">
        <v>44</v>
      </c>
      <c r="L11" s="103" t="s">
        <v>8</v>
      </c>
    </row>
    <row r="12" spans="1:13" ht="25" x14ac:dyDescent="0.35">
      <c r="A12" s="103">
        <v>2</v>
      </c>
      <c r="B12" s="141"/>
      <c r="C12" s="138" t="s">
        <v>2</v>
      </c>
      <c r="D12" s="103" t="str">
        <f>VLOOKUP(C12,T_CONDICIONES[],2)</f>
        <v>CHI</v>
      </c>
      <c r="E12" s="103">
        <f t="shared" si="0"/>
        <v>11</v>
      </c>
      <c r="F12" s="104" t="s">
        <v>1283</v>
      </c>
      <c r="G12" s="106"/>
      <c r="H12" s="116" t="s">
        <v>1350</v>
      </c>
      <c r="I12" s="106"/>
      <c r="J12" s="118" t="s">
        <v>9</v>
      </c>
      <c r="K12" s="118">
        <v>11</v>
      </c>
      <c r="L12" s="103" t="s">
        <v>8</v>
      </c>
    </row>
    <row r="13" spans="1:13" ht="13" x14ac:dyDescent="0.35">
      <c r="A13" s="103">
        <v>2</v>
      </c>
      <c r="B13" s="141"/>
      <c r="C13" s="138"/>
      <c r="D13" s="103" t="e">
        <f>VLOOKUP(C13,T_CONDICIONES[],2)</f>
        <v>#N/A</v>
      </c>
      <c r="E13" s="103">
        <f t="shared" si="0"/>
        <v>12</v>
      </c>
      <c r="F13" s="104" t="s">
        <v>1284</v>
      </c>
      <c r="G13" s="106"/>
      <c r="H13" s="116" t="s">
        <v>1350</v>
      </c>
      <c r="I13" s="106"/>
      <c r="J13" s="118" t="s">
        <v>9</v>
      </c>
      <c r="K13" s="118">
        <v>11</v>
      </c>
      <c r="L13" s="103" t="s">
        <v>8</v>
      </c>
    </row>
    <row r="14" spans="1:13" ht="13" x14ac:dyDescent="0.35">
      <c r="A14" s="103">
        <v>2</v>
      </c>
      <c r="B14" s="141"/>
      <c r="C14" s="138"/>
      <c r="D14" s="103" t="e">
        <f>VLOOKUP(C14,T_CONDICIONES[],2)</f>
        <v>#N/A</v>
      </c>
      <c r="E14" s="103">
        <f t="shared" si="0"/>
        <v>13</v>
      </c>
      <c r="F14" s="104" t="s">
        <v>123</v>
      </c>
      <c r="G14" s="106"/>
      <c r="H14" s="106"/>
      <c r="I14" s="105" t="s">
        <v>1350</v>
      </c>
      <c r="J14" s="118" t="s">
        <v>9</v>
      </c>
      <c r="K14" s="118">
        <v>15.17</v>
      </c>
      <c r="L14" s="103" t="s">
        <v>8</v>
      </c>
    </row>
    <row r="15" spans="1:13" ht="25" x14ac:dyDescent="0.35">
      <c r="A15" s="103">
        <v>2</v>
      </c>
      <c r="B15" s="141"/>
      <c r="C15" s="138"/>
      <c r="D15" s="103" t="e">
        <f>VLOOKUP(C15,T_CONDICIONES[],2)</f>
        <v>#N/A</v>
      </c>
      <c r="E15" s="103">
        <f t="shared" si="0"/>
        <v>14</v>
      </c>
      <c r="F15" s="104" t="s">
        <v>1285</v>
      </c>
      <c r="G15" s="106"/>
      <c r="H15" s="116" t="s">
        <v>1350</v>
      </c>
      <c r="I15" s="106"/>
      <c r="J15" s="118" t="s">
        <v>7</v>
      </c>
      <c r="K15" s="118">
        <v>19</v>
      </c>
      <c r="L15" s="103" t="s">
        <v>8</v>
      </c>
    </row>
    <row r="16" spans="1:13" ht="25" x14ac:dyDescent="0.35">
      <c r="A16" s="103">
        <v>2</v>
      </c>
      <c r="B16" s="141"/>
      <c r="C16" s="138" t="s">
        <v>1</v>
      </c>
      <c r="D16" s="103" t="str">
        <f>VLOOKUP(C16,T_CONDICIONES[],2)</f>
        <v>IC</v>
      </c>
      <c r="E16" s="103">
        <f t="shared" si="0"/>
        <v>15</v>
      </c>
      <c r="F16" s="104" t="s">
        <v>996</v>
      </c>
      <c r="G16" s="106"/>
      <c r="H16" s="116" t="s">
        <v>1350</v>
      </c>
      <c r="I16" s="106"/>
      <c r="J16" s="118" t="s">
        <v>7</v>
      </c>
      <c r="K16" s="118">
        <v>4</v>
      </c>
      <c r="L16" s="103" t="s">
        <v>8</v>
      </c>
    </row>
    <row r="17" spans="1:12" ht="25" x14ac:dyDescent="0.35">
      <c r="A17" s="103">
        <v>2</v>
      </c>
      <c r="B17" s="141"/>
      <c r="C17" s="138"/>
      <c r="D17" s="103" t="e">
        <f>VLOOKUP(C17,T_CONDICIONES[],2)</f>
        <v>#N/A</v>
      </c>
      <c r="E17" s="103">
        <f t="shared" si="0"/>
        <v>16</v>
      </c>
      <c r="F17" s="104" t="s">
        <v>1286</v>
      </c>
      <c r="G17" s="106"/>
      <c r="H17" s="106"/>
      <c r="I17" s="105" t="s">
        <v>1350</v>
      </c>
      <c r="J17" s="118" t="s">
        <v>7</v>
      </c>
      <c r="K17" s="118">
        <v>5</v>
      </c>
      <c r="L17" s="103" t="s">
        <v>8</v>
      </c>
    </row>
    <row r="18" spans="1:12" ht="13" x14ac:dyDescent="0.35">
      <c r="A18" s="103">
        <v>2</v>
      </c>
      <c r="B18" s="141"/>
      <c r="C18" s="138"/>
      <c r="D18" s="103" t="e">
        <f>VLOOKUP(C18,T_CONDICIONES[],2)</f>
        <v>#N/A</v>
      </c>
      <c r="E18" s="103">
        <f t="shared" si="0"/>
        <v>17</v>
      </c>
      <c r="F18" s="104" t="s">
        <v>1287</v>
      </c>
      <c r="G18" s="119" t="s">
        <v>1350</v>
      </c>
      <c r="H18" s="106"/>
      <c r="I18" s="106"/>
      <c r="J18" s="118" t="s">
        <v>7</v>
      </c>
      <c r="K18" s="118" t="s">
        <v>25</v>
      </c>
      <c r="L18" s="103" t="s">
        <v>8</v>
      </c>
    </row>
    <row r="19" spans="1:12" ht="25" x14ac:dyDescent="0.35">
      <c r="A19" s="103">
        <v>3</v>
      </c>
      <c r="B19" s="141" t="str">
        <f>VLOOKUP(A19,T_POLOS[],2)</f>
        <v>3. Polo Golfo de Nicoya</v>
      </c>
      <c r="C19" s="138" t="s">
        <v>988</v>
      </c>
      <c r="D19" s="103" t="str">
        <f>VLOOKUP(C19,T_CONDICIONES[],2)</f>
        <v>DE</v>
      </c>
      <c r="E19" s="103">
        <f t="shared" si="0"/>
        <v>18</v>
      </c>
      <c r="F19" s="104" t="s">
        <v>1288</v>
      </c>
      <c r="G19" s="106"/>
      <c r="H19" s="106"/>
      <c r="I19" s="105" t="s">
        <v>1350</v>
      </c>
      <c r="J19" s="118" t="s">
        <v>7</v>
      </c>
      <c r="K19" s="118">
        <v>7</v>
      </c>
      <c r="L19" s="103" t="s">
        <v>28</v>
      </c>
    </row>
    <row r="20" spans="1:12" ht="13" x14ac:dyDescent="0.35">
      <c r="A20" s="103">
        <v>3</v>
      </c>
      <c r="B20" s="141"/>
      <c r="C20" s="138"/>
      <c r="D20" s="103" t="e">
        <f>VLOOKUP(C20,T_CONDICIONES[],2)</f>
        <v>#N/A</v>
      </c>
      <c r="E20" s="103">
        <f t="shared" si="0"/>
        <v>19</v>
      </c>
      <c r="F20" s="104" t="s">
        <v>29</v>
      </c>
      <c r="G20" s="106"/>
      <c r="H20" s="106"/>
      <c r="I20" s="105" t="s">
        <v>1350</v>
      </c>
      <c r="J20" s="118" t="s">
        <v>14</v>
      </c>
      <c r="K20" s="118" t="s">
        <v>30</v>
      </c>
      <c r="L20" s="103" t="s">
        <v>28</v>
      </c>
    </row>
    <row r="21" spans="1:12" ht="13" x14ac:dyDescent="0.35">
      <c r="A21" s="103">
        <v>3</v>
      </c>
      <c r="B21" s="141"/>
      <c r="C21" s="138"/>
      <c r="D21" s="103" t="e">
        <f>VLOOKUP(C21,T_CONDICIONES[],2)</f>
        <v>#N/A</v>
      </c>
      <c r="E21" s="103">
        <f t="shared" si="0"/>
        <v>20</v>
      </c>
      <c r="F21" s="104" t="s">
        <v>31</v>
      </c>
      <c r="G21" s="106"/>
      <c r="H21" s="116" t="s">
        <v>1350</v>
      </c>
      <c r="I21" s="106"/>
      <c r="J21" s="118" t="s">
        <v>9</v>
      </c>
      <c r="K21" s="118">
        <v>34</v>
      </c>
      <c r="L21" s="103" t="s">
        <v>28</v>
      </c>
    </row>
    <row r="22" spans="1:12" ht="25" x14ac:dyDescent="0.35">
      <c r="A22" s="103">
        <v>3</v>
      </c>
      <c r="B22" s="141"/>
      <c r="C22" s="138"/>
      <c r="D22" s="103" t="e">
        <f>VLOOKUP(C22,T_CONDICIONES[],2)</f>
        <v>#N/A</v>
      </c>
      <c r="E22" s="103">
        <f t="shared" si="0"/>
        <v>21</v>
      </c>
      <c r="F22" s="104" t="s">
        <v>1289</v>
      </c>
      <c r="G22" s="106"/>
      <c r="H22" s="116" t="s">
        <v>1350</v>
      </c>
      <c r="I22" s="106"/>
      <c r="J22" s="118" t="s">
        <v>7</v>
      </c>
      <c r="K22" s="118">
        <v>32.799999999999997</v>
      </c>
      <c r="L22" s="103" t="s">
        <v>33</v>
      </c>
    </row>
    <row r="23" spans="1:12" ht="25" x14ac:dyDescent="0.35">
      <c r="A23" s="103">
        <v>3</v>
      </c>
      <c r="B23" s="141"/>
      <c r="C23" s="138" t="s">
        <v>989</v>
      </c>
      <c r="D23" s="103" t="str">
        <f>VLOOKUP(C23,T_CONDICIONES[],2)</f>
        <v>IS</v>
      </c>
      <c r="E23" s="103">
        <f t="shared" si="0"/>
        <v>22</v>
      </c>
      <c r="F23" s="104" t="s">
        <v>1290</v>
      </c>
      <c r="G23" s="119" t="s">
        <v>1350</v>
      </c>
      <c r="H23" s="116" t="s">
        <v>1350</v>
      </c>
      <c r="I23" s="106"/>
      <c r="J23" s="118" t="s">
        <v>9</v>
      </c>
      <c r="K23" s="118" t="s">
        <v>35</v>
      </c>
      <c r="L23" s="103" t="s">
        <v>33</v>
      </c>
    </row>
    <row r="24" spans="1:12" ht="13" x14ac:dyDescent="0.35">
      <c r="A24" s="103">
        <v>3</v>
      </c>
      <c r="B24" s="141"/>
      <c r="C24" s="138"/>
      <c r="D24" s="103" t="e">
        <f>VLOOKUP(C24,T_CONDICIONES[],2)</f>
        <v>#N/A</v>
      </c>
      <c r="E24" s="103">
        <f t="shared" si="0"/>
        <v>23</v>
      </c>
      <c r="F24" s="104" t="s">
        <v>1291</v>
      </c>
      <c r="G24" s="106"/>
      <c r="H24" s="116" t="s">
        <v>1350</v>
      </c>
      <c r="I24" s="106"/>
      <c r="J24" s="118" t="s">
        <v>7</v>
      </c>
      <c r="K24" s="118">
        <v>26</v>
      </c>
      <c r="L24" s="103" t="s">
        <v>33</v>
      </c>
    </row>
    <row r="25" spans="1:12" ht="13" x14ac:dyDescent="0.35">
      <c r="A25" s="103">
        <v>3</v>
      </c>
      <c r="B25" s="141"/>
      <c r="C25" s="138" t="s">
        <v>10</v>
      </c>
      <c r="D25" s="103" t="str">
        <f>VLOOKUP(C25,T_CONDICIONES[],2)</f>
        <v>CN</v>
      </c>
      <c r="E25" s="103">
        <f t="shared" si="0"/>
        <v>24</v>
      </c>
      <c r="F25" s="104" t="s">
        <v>37</v>
      </c>
      <c r="G25" s="106"/>
      <c r="H25" s="116" t="s">
        <v>1350</v>
      </c>
      <c r="I25" s="106"/>
      <c r="J25" s="118" t="s">
        <v>7</v>
      </c>
      <c r="K25" s="118">
        <v>47</v>
      </c>
      <c r="L25" s="103" t="s">
        <v>28</v>
      </c>
    </row>
    <row r="26" spans="1:12" ht="13" x14ac:dyDescent="0.35">
      <c r="A26" s="103">
        <v>3</v>
      </c>
      <c r="B26" s="141"/>
      <c r="C26" s="138"/>
      <c r="D26" s="103" t="e">
        <f>VLOOKUP(C26,T_CONDICIONES[],2)</f>
        <v>#N/A</v>
      </c>
      <c r="E26" s="103">
        <f t="shared" si="0"/>
        <v>25</v>
      </c>
      <c r="F26" s="104" t="s">
        <v>38</v>
      </c>
      <c r="G26" s="106"/>
      <c r="H26" s="106"/>
      <c r="I26" s="105" t="s">
        <v>1350</v>
      </c>
      <c r="J26" s="118" t="s">
        <v>14</v>
      </c>
      <c r="K26" s="118">
        <v>48</v>
      </c>
      <c r="L26" s="103" t="s">
        <v>28</v>
      </c>
    </row>
    <row r="27" spans="1:12" ht="13" x14ac:dyDescent="0.35">
      <c r="A27" s="103">
        <v>3</v>
      </c>
      <c r="B27" s="141"/>
      <c r="C27" s="138" t="s">
        <v>2</v>
      </c>
      <c r="D27" s="103" t="str">
        <f>VLOOKUP(C27,T_CONDICIONES[],2)</f>
        <v>CHI</v>
      </c>
      <c r="E27" s="103">
        <f>E26+1</f>
        <v>26</v>
      </c>
      <c r="F27" s="104" t="s">
        <v>39</v>
      </c>
      <c r="G27" s="106"/>
      <c r="H27" s="116" t="s">
        <v>1350</v>
      </c>
      <c r="I27" s="106"/>
      <c r="J27" s="118" t="s">
        <v>9</v>
      </c>
      <c r="K27" s="118">
        <v>11</v>
      </c>
      <c r="L27" s="103" t="s">
        <v>33</v>
      </c>
    </row>
    <row r="28" spans="1:12" ht="25" x14ac:dyDescent="0.35">
      <c r="A28" s="103">
        <v>3</v>
      </c>
      <c r="B28" s="141"/>
      <c r="C28" s="138"/>
      <c r="D28" s="103" t="e">
        <f>VLOOKUP(C28,T_CONDICIONES[],2)</f>
        <v>#N/A</v>
      </c>
      <c r="E28" s="103">
        <f t="shared" si="0"/>
        <v>27</v>
      </c>
      <c r="F28" s="104" t="s">
        <v>40</v>
      </c>
      <c r="G28" s="106"/>
      <c r="H28" s="106"/>
      <c r="I28" s="105" t="s">
        <v>1350</v>
      </c>
      <c r="J28" s="118" t="s">
        <v>9</v>
      </c>
      <c r="K28" s="118" t="s">
        <v>41</v>
      </c>
      <c r="L28" s="103" t="s">
        <v>28</v>
      </c>
    </row>
    <row r="29" spans="1:12" ht="13" x14ac:dyDescent="0.35">
      <c r="A29" s="103">
        <v>3</v>
      </c>
      <c r="B29" s="141"/>
      <c r="C29" s="138"/>
      <c r="D29" s="103" t="e">
        <f>VLOOKUP(C29,T_CONDICIONES[],2)</f>
        <v>#N/A</v>
      </c>
      <c r="E29" s="103">
        <f t="shared" si="0"/>
        <v>28</v>
      </c>
      <c r="F29" s="104" t="s">
        <v>42</v>
      </c>
      <c r="G29" s="106"/>
      <c r="H29" s="116" t="s">
        <v>1350</v>
      </c>
      <c r="I29" s="106"/>
      <c r="J29" s="118" t="s">
        <v>7</v>
      </c>
      <c r="K29" s="118">
        <v>19</v>
      </c>
      <c r="L29" s="103" t="s">
        <v>28</v>
      </c>
    </row>
    <row r="30" spans="1:12" ht="13" x14ac:dyDescent="0.35">
      <c r="A30" s="103">
        <v>3</v>
      </c>
      <c r="B30" s="141"/>
      <c r="C30" s="138" t="s">
        <v>1</v>
      </c>
      <c r="D30" s="103" t="str">
        <f>VLOOKUP(C30,T_CONDICIONES[],2)</f>
        <v>IC</v>
      </c>
      <c r="E30" s="103">
        <f t="shared" si="0"/>
        <v>29</v>
      </c>
      <c r="F30" s="104" t="s">
        <v>1292</v>
      </c>
      <c r="G30" s="106"/>
      <c r="H30" s="106"/>
      <c r="I30" s="105" t="s">
        <v>1350</v>
      </c>
      <c r="J30" s="118" t="s">
        <v>7</v>
      </c>
      <c r="K30" s="118">
        <v>5</v>
      </c>
      <c r="L30" s="103" t="s">
        <v>33</v>
      </c>
    </row>
    <row r="31" spans="1:12" ht="13" x14ac:dyDescent="0.35">
      <c r="A31" s="103">
        <v>3</v>
      </c>
      <c r="B31" s="141"/>
      <c r="C31" s="138"/>
      <c r="D31" s="103" t="e">
        <f>VLOOKUP(C31,T_CONDICIONES[],2)</f>
        <v>#N/A</v>
      </c>
      <c r="E31" s="103">
        <f t="shared" si="0"/>
        <v>30</v>
      </c>
      <c r="F31" s="104" t="s">
        <v>1293</v>
      </c>
      <c r="G31" s="106"/>
      <c r="H31" s="116" t="s">
        <v>1350</v>
      </c>
      <c r="I31" s="106"/>
      <c r="J31" s="118" t="s">
        <v>7</v>
      </c>
      <c r="K31" s="118">
        <v>4</v>
      </c>
      <c r="L31" s="103" t="s">
        <v>33</v>
      </c>
    </row>
    <row r="32" spans="1:12" ht="13" x14ac:dyDescent="0.35">
      <c r="A32" s="103">
        <v>3</v>
      </c>
      <c r="B32" s="141"/>
      <c r="C32" s="138"/>
      <c r="D32" s="103" t="e">
        <f>VLOOKUP(C32,T_CONDICIONES[],2)</f>
        <v>#N/A</v>
      </c>
      <c r="E32" s="103">
        <f t="shared" si="0"/>
        <v>31</v>
      </c>
      <c r="F32" s="104" t="s">
        <v>1294</v>
      </c>
      <c r="G32" s="119" t="s">
        <v>1350</v>
      </c>
      <c r="H32" s="106"/>
      <c r="I32" s="106"/>
      <c r="J32" s="118" t="s">
        <v>7</v>
      </c>
      <c r="K32" s="118" t="s">
        <v>44</v>
      </c>
      <c r="L32" s="103" t="s">
        <v>28</v>
      </c>
    </row>
    <row r="33" spans="1:12" ht="25" x14ac:dyDescent="0.35">
      <c r="A33" s="103">
        <v>4</v>
      </c>
      <c r="B33" s="141" t="str">
        <f>VLOOKUP(A33,T_POLOS[],2)</f>
        <v>4. Polo Cañas-Tilarán-Upala</v>
      </c>
      <c r="C33" s="138" t="s">
        <v>988</v>
      </c>
      <c r="D33" s="103" t="str">
        <f>VLOOKUP(C33,T_CONDICIONES[],2)</f>
        <v>DE</v>
      </c>
      <c r="E33" s="103">
        <f t="shared" si="0"/>
        <v>32</v>
      </c>
      <c r="F33" s="104" t="s">
        <v>1295</v>
      </c>
      <c r="G33" s="106"/>
      <c r="H33" s="116" t="s">
        <v>1350</v>
      </c>
      <c r="I33" s="106"/>
      <c r="J33" s="118" t="s">
        <v>7</v>
      </c>
      <c r="K33" s="118">
        <v>31</v>
      </c>
      <c r="L33" s="103" t="s">
        <v>47</v>
      </c>
    </row>
    <row r="34" spans="1:12" ht="25" x14ac:dyDescent="0.35">
      <c r="A34" s="103">
        <v>4</v>
      </c>
      <c r="B34" s="141"/>
      <c r="C34" s="138"/>
      <c r="D34" s="103" t="e">
        <f>VLOOKUP(C34,T_CONDICIONES[],2)</f>
        <v>#N/A</v>
      </c>
      <c r="E34" s="103">
        <f t="shared" si="0"/>
        <v>33</v>
      </c>
      <c r="F34" s="104" t="s">
        <v>48</v>
      </c>
      <c r="G34" s="106"/>
      <c r="H34" s="106"/>
      <c r="I34" s="105" t="s">
        <v>1350</v>
      </c>
      <c r="J34" s="118" t="s">
        <v>14</v>
      </c>
      <c r="K34" s="118" t="s">
        <v>49</v>
      </c>
      <c r="L34" s="103" t="s">
        <v>50</v>
      </c>
    </row>
    <row r="35" spans="1:12" ht="25" x14ac:dyDescent="0.35">
      <c r="A35" s="103">
        <v>4</v>
      </c>
      <c r="B35" s="141"/>
      <c r="C35" s="138" t="s">
        <v>989</v>
      </c>
      <c r="D35" s="103" t="str">
        <f>VLOOKUP(C35,T_CONDICIONES[],2)</f>
        <v>IS</v>
      </c>
      <c r="E35" s="103">
        <f t="shared" si="0"/>
        <v>34</v>
      </c>
      <c r="F35" s="104" t="s">
        <v>51</v>
      </c>
      <c r="G35" s="119" t="s">
        <v>1350</v>
      </c>
      <c r="H35" s="116" t="s">
        <v>1350</v>
      </c>
      <c r="I35" s="106"/>
      <c r="J35" s="118" t="s">
        <v>14</v>
      </c>
      <c r="K35" s="118">
        <v>27</v>
      </c>
      <c r="L35" s="103" t="s">
        <v>50</v>
      </c>
    </row>
    <row r="36" spans="1:12" ht="25" x14ac:dyDescent="0.35">
      <c r="A36" s="103">
        <v>4</v>
      </c>
      <c r="B36" s="141"/>
      <c r="C36" s="138"/>
      <c r="D36" s="103" t="e">
        <f>VLOOKUP(C36,T_CONDICIONES[],2)</f>
        <v>#N/A</v>
      </c>
      <c r="E36" s="103">
        <f t="shared" si="0"/>
        <v>35</v>
      </c>
      <c r="F36" s="104" t="s">
        <v>1296</v>
      </c>
      <c r="G36" s="119" t="s">
        <v>1350</v>
      </c>
      <c r="H36" s="116" t="s">
        <v>1350</v>
      </c>
      <c r="I36" s="106"/>
      <c r="J36" s="118" t="s">
        <v>9</v>
      </c>
      <c r="K36" s="118" t="s">
        <v>52</v>
      </c>
      <c r="L36" s="103" t="s">
        <v>47</v>
      </c>
    </row>
    <row r="37" spans="1:12" ht="25" x14ac:dyDescent="0.35">
      <c r="A37" s="103">
        <v>4</v>
      </c>
      <c r="B37" s="141"/>
      <c r="C37" s="138"/>
      <c r="D37" s="103" t="e">
        <f>VLOOKUP(C37,T_CONDICIONES[],2)</f>
        <v>#N/A</v>
      </c>
      <c r="E37" s="103">
        <f t="shared" si="0"/>
        <v>36</v>
      </c>
      <c r="F37" s="104" t="s">
        <v>1297</v>
      </c>
      <c r="G37" s="106"/>
      <c r="H37" s="116" t="s">
        <v>1350</v>
      </c>
      <c r="I37" s="106"/>
      <c r="J37" s="118" t="s">
        <v>7</v>
      </c>
      <c r="K37" s="118">
        <v>26</v>
      </c>
      <c r="L37" s="103" t="s">
        <v>54</v>
      </c>
    </row>
    <row r="38" spans="1:12" ht="25" x14ac:dyDescent="0.35">
      <c r="A38" s="103">
        <v>4</v>
      </c>
      <c r="B38" s="141"/>
      <c r="C38" s="138" t="s">
        <v>10</v>
      </c>
      <c r="D38" s="103" t="str">
        <f>VLOOKUP(C38,T_CONDICIONES[],2)</f>
        <v>CN</v>
      </c>
      <c r="E38" s="103">
        <f t="shared" si="0"/>
        <v>37</v>
      </c>
      <c r="F38" s="104" t="s">
        <v>1298</v>
      </c>
      <c r="G38" s="106"/>
      <c r="H38" s="116" t="s">
        <v>1350</v>
      </c>
      <c r="I38" s="106"/>
      <c r="J38" s="118" t="s">
        <v>14</v>
      </c>
      <c r="K38" s="118" t="s">
        <v>56</v>
      </c>
      <c r="L38" s="103" t="s">
        <v>50</v>
      </c>
    </row>
    <row r="39" spans="1:12" ht="25" x14ac:dyDescent="0.35">
      <c r="A39" s="103">
        <v>4</v>
      </c>
      <c r="B39" s="141"/>
      <c r="C39" s="138"/>
      <c r="D39" s="103" t="e">
        <f>VLOOKUP(C39,T_CONDICIONES[],2)</f>
        <v>#N/A</v>
      </c>
      <c r="E39" s="103">
        <f t="shared" si="0"/>
        <v>38</v>
      </c>
      <c r="F39" s="104" t="s">
        <v>1299</v>
      </c>
      <c r="G39" s="106"/>
      <c r="H39" s="116" t="s">
        <v>1350</v>
      </c>
      <c r="I39" s="105" t="s">
        <v>1350</v>
      </c>
      <c r="J39" s="118" t="s">
        <v>7</v>
      </c>
      <c r="K39" s="118">
        <v>45</v>
      </c>
      <c r="L39" s="103" t="s">
        <v>50</v>
      </c>
    </row>
    <row r="40" spans="1:12" ht="25" x14ac:dyDescent="0.35">
      <c r="A40" s="103">
        <v>4</v>
      </c>
      <c r="B40" s="141"/>
      <c r="C40" s="138"/>
      <c r="D40" s="103" t="e">
        <f>VLOOKUP(C40,T_CONDICIONES[],2)</f>
        <v>#N/A</v>
      </c>
      <c r="E40" s="103">
        <f t="shared" si="0"/>
        <v>39</v>
      </c>
      <c r="F40" s="104" t="s">
        <v>1300</v>
      </c>
      <c r="G40" s="106"/>
      <c r="H40" s="106"/>
      <c r="I40" s="105" t="s">
        <v>1350</v>
      </c>
      <c r="J40" s="118" t="s">
        <v>7</v>
      </c>
      <c r="K40" s="118">
        <v>44</v>
      </c>
      <c r="L40" s="103" t="s">
        <v>50</v>
      </c>
    </row>
    <row r="41" spans="1:12" ht="25" x14ac:dyDescent="0.35">
      <c r="A41" s="103">
        <v>4</v>
      </c>
      <c r="B41" s="141"/>
      <c r="C41" s="138"/>
      <c r="D41" s="103" t="e">
        <f>VLOOKUP(C41,T_CONDICIONES[],2)</f>
        <v>#N/A</v>
      </c>
      <c r="E41" s="103">
        <f t="shared" si="0"/>
        <v>40</v>
      </c>
      <c r="F41" s="104" t="s">
        <v>58</v>
      </c>
      <c r="G41" s="106"/>
      <c r="H41" s="106"/>
      <c r="I41" s="105" t="s">
        <v>1350</v>
      </c>
      <c r="J41" s="118" t="s">
        <v>14</v>
      </c>
      <c r="K41" s="118">
        <v>48</v>
      </c>
      <c r="L41" s="103" t="s">
        <v>50</v>
      </c>
    </row>
    <row r="42" spans="1:12" ht="25" x14ac:dyDescent="0.35">
      <c r="A42" s="103">
        <v>4</v>
      </c>
      <c r="B42" s="141"/>
      <c r="C42" s="138" t="s">
        <v>2</v>
      </c>
      <c r="D42" s="103" t="str">
        <f>VLOOKUP(C42,T_CONDICIONES[],2)</f>
        <v>CHI</v>
      </c>
      <c r="E42" s="103">
        <f t="shared" si="0"/>
        <v>41</v>
      </c>
      <c r="F42" s="104" t="s">
        <v>1301</v>
      </c>
      <c r="G42" s="106"/>
      <c r="H42" s="116" t="s">
        <v>1350</v>
      </c>
      <c r="I42" s="106"/>
      <c r="J42" s="118" t="s">
        <v>9</v>
      </c>
      <c r="K42" s="118">
        <v>11</v>
      </c>
      <c r="L42" s="103" t="s">
        <v>47</v>
      </c>
    </row>
    <row r="43" spans="1:12" ht="13" x14ac:dyDescent="0.35">
      <c r="A43" s="103">
        <v>4</v>
      </c>
      <c r="B43" s="141"/>
      <c r="C43" s="138"/>
      <c r="D43" s="103" t="e">
        <f>VLOOKUP(C43,T_CONDICIONES[],2)</f>
        <v>#N/A</v>
      </c>
      <c r="E43" s="103">
        <f t="shared" si="0"/>
        <v>42</v>
      </c>
      <c r="F43" s="104" t="s">
        <v>1302</v>
      </c>
      <c r="G43" s="106"/>
      <c r="H43" s="116" t="s">
        <v>1350</v>
      </c>
      <c r="I43" s="106"/>
      <c r="J43" s="118" t="s">
        <v>9</v>
      </c>
      <c r="K43" s="118">
        <v>11</v>
      </c>
      <c r="L43" s="103" t="s">
        <v>61</v>
      </c>
    </row>
    <row r="44" spans="1:12" ht="25" x14ac:dyDescent="0.35">
      <c r="A44" s="103">
        <v>4</v>
      </c>
      <c r="B44" s="141"/>
      <c r="C44" s="138"/>
      <c r="D44" s="103" t="e">
        <f>VLOOKUP(C44,T_CONDICIONES[],2)</f>
        <v>#N/A</v>
      </c>
      <c r="E44" s="103">
        <f t="shared" si="0"/>
        <v>43</v>
      </c>
      <c r="F44" s="104" t="s">
        <v>1303</v>
      </c>
      <c r="G44" s="106"/>
      <c r="H44" s="106"/>
      <c r="I44" s="105" t="s">
        <v>1350</v>
      </c>
      <c r="J44" s="118" t="s">
        <v>9</v>
      </c>
      <c r="K44" s="118" t="s">
        <v>63</v>
      </c>
      <c r="L44" s="103" t="s">
        <v>50</v>
      </c>
    </row>
    <row r="45" spans="1:12" ht="25" x14ac:dyDescent="0.35">
      <c r="A45" s="103">
        <v>4</v>
      </c>
      <c r="B45" s="141"/>
      <c r="C45" s="138"/>
      <c r="D45" s="103" t="e">
        <f>VLOOKUP(C45,T_CONDICIONES[],2)</f>
        <v>#N/A</v>
      </c>
      <c r="E45" s="103">
        <f t="shared" si="0"/>
        <v>44</v>
      </c>
      <c r="F45" s="104" t="s">
        <v>191</v>
      </c>
      <c r="G45" s="106"/>
      <c r="H45" s="116" t="s">
        <v>1350</v>
      </c>
      <c r="I45" s="106"/>
      <c r="J45" s="118" t="s">
        <v>7</v>
      </c>
      <c r="K45" s="118" t="s">
        <v>56</v>
      </c>
      <c r="L45" s="103" t="s">
        <v>50</v>
      </c>
    </row>
    <row r="46" spans="1:12" ht="25" x14ac:dyDescent="0.35">
      <c r="A46" s="103">
        <v>4</v>
      </c>
      <c r="B46" s="141"/>
      <c r="C46" s="138" t="s">
        <v>1</v>
      </c>
      <c r="D46" s="103" t="str">
        <f>VLOOKUP(C46,T_CONDICIONES[],2)</f>
        <v>IC</v>
      </c>
      <c r="E46" s="103">
        <f t="shared" si="0"/>
        <v>45</v>
      </c>
      <c r="F46" s="104" t="s">
        <v>1304</v>
      </c>
      <c r="G46" s="106"/>
      <c r="H46" s="116" t="s">
        <v>1350</v>
      </c>
      <c r="I46" s="106"/>
      <c r="J46" s="118" t="s">
        <v>7</v>
      </c>
      <c r="K46" s="118">
        <v>8</v>
      </c>
      <c r="L46" s="103" t="s">
        <v>50</v>
      </c>
    </row>
    <row r="47" spans="1:12" ht="13" x14ac:dyDescent="0.35">
      <c r="A47" s="103">
        <v>4</v>
      </c>
      <c r="B47" s="141"/>
      <c r="C47" s="138"/>
      <c r="D47" s="103" t="e">
        <f>VLOOKUP(C47,T_CONDICIONES[],2)</f>
        <v>#N/A</v>
      </c>
      <c r="E47" s="103">
        <f>E46+1</f>
        <v>46</v>
      </c>
      <c r="F47" s="104" t="s">
        <v>1305</v>
      </c>
      <c r="G47" s="106"/>
      <c r="H47" s="116" t="s">
        <v>1350</v>
      </c>
      <c r="I47" s="106"/>
      <c r="J47" s="118" t="s">
        <v>7</v>
      </c>
      <c r="K47" s="118">
        <v>4</v>
      </c>
      <c r="L47" s="103" t="s">
        <v>61</v>
      </c>
    </row>
    <row r="48" spans="1:12" ht="13" x14ac:dyDescent="0.35">
      <c r="A48" s="103">
        <v>4</v>
      </c>
      <c r="B48" s="141"/>
      <c r="C48" s="138"/>
      <c r="D48" s="103" t="e">
        <f>VLOOKUP(C48,T_CONDICIONES[],2)</f>
        <v>#N/A</v>
      </c>
      <c r="E48" s="103">
        <f t="shared" si="0"/>
        <v>47</v>
      </c>
      <c r="F48" s="104" t="s">
        <v>1275</v>
      </c>
      <c r="G48" s="106"/>
      <c r="H48" s="106"/>
      <c r="I48" s="105" t="s">
        <v>1350</v>
      </c>
      <c r="J48" s="118" t="s">
        <v>7</v>
      </c>
      <c r="K48" s="118">
        <v>5</v>
      </c>
      <c r="L48" s="103" t="s">
        <v>61</v>
      </c>
    </row>
    <row r="49" spans="1:12" ht="25" x14ac:dyDescent="0.35">
      <c r="A49" s="103">
        <v>4</v>
      </c>
      <c r="B49" s="141"/>
      <c r="C49" s="138"/>
      <c r="D49" s="103" t="e">
        <f>VLOOKUP(C49,T_CONDICIONES[],2)</f>
        <v>#N/A</v>
      </c>
      <c r="E49" s="103">
        <f t="shared" si="0"/>
        <v>48</v>
      </c>
      <c r="F49" s="104" t="s">
        <v>1306</v>
      </c>
      <c r="G49" s="119" t="s">
        <v>1350</v>
      </c>
      <c r="H49" s="106"/>
      <c r="I49" s="106"/>
      <c r="J49" s="118" t="s">
        <v>7</v>
      </c>
      <c r="K49" s="118" t="s">
        <v>66</v>
      </c>
      <c r="L49" s="103" t="s">
        <v>50</v>
      </c>
    </row>
    <row r="50" spans="1:12" ht="25" x14ac:dyDescent="0.35">
      <c r="A50" s="103">
        <v>5</v>
      </c>
      <c r="B50" s="141" t="str">
        <f>VLOOKUP(A50,T_POLOS[],2)</f>
        <v>5. Polo I+D+I ER Liberia</v>
      </c>
      <c r="C50" s="138" t="s">
        <v>988</v>
      </c>
      <c r="D50" s="103" t="str">
        <f>VLOOKUP(C50,T_CONDICIONES[],2)</f>
        <v>DE</v>
      </c>
      <c r="E50" s="103">
        <f>E49+1</f>
        <v>49</v>
      </c>
      <c r="F50" s="104" t="s">
        <v>68</v>
      </c>
      <c r="G50" s="106"/>
      <c r="H50" s="116" t="s">
        <v>1350</v>
      </c>
      <c r="I50" s="106"/>
      <c r="J50" s="118" t="s">
        <v>7</v>
      </c>
      <c r="K50" s="118">
        <v>31</v>
      </c>
      <c r="L50" s="103" t="s">
        <v>69</v>
      </c>
    </row>
    <row r="51" spans="1:12" ht="25" x14ac:dyDescent="0.35">
      <c r="A51" s="103">
        <v>5</v>
      </c>
      <c r="B51" s="141"/>
      <c r="C51" s="138"/>
      <c r="D51" s="103" t="e">
        <f>VLOOKUP(C51,T_CONDICIONES[],2)</f>
        <v>#N/A</v>
      </c>
      <c r="E51" s="103">
        <f t="shared" si="0"/>
        <v>50</v>
      </c>
      <c r="F51" s="104" t="s">
        <v>70</v>
      </c>
      <c r="G51" s="106"/>
      <c r="H51" s="106"/>
      <c r="I51" s="105" t="s">
        <v>1350</v>
      </c>
      <c r="J51" s="118" t="s">
        <v>14</v>
      </c>
      <c r="K51" s="118" t="s">
        <v>30</v>
      </c>
      <c r="L51" s="103" t="s">
        <v>69</v>
      </c>
    </row>
    <row r="52" spans="1:12" ht="25" x14ac:dyDescent="0.35">
      <c r="A52" s="103">
        <v>5</v>
      </c>
      <c r="B52" s="141"/>
      <c r="C52" s="138"/>
      <c r="D52" s="103" t="e">
        <f>VLOOKUP(C52,T_CONDICIONES[],2)</f>
        <v>#N/A</v>
      </c>
      <c r="E52" s="103">
        <f t="shared" si="0"/>
        <v>51</v>
      </c>
      <c r="F52" s="104" t="s">
        <v>71</v>
      </c>
      <c r="G52" s="106"/>
      <c r="H52" s="116" t="s">
        <v>1350</v>
      </c>
      <c r="I52" s="106"/>
      <c r="J52" s="118" t="s">
        <v>7</v>
      </c>
      <c r="K52" s="118" t="s">
        <v>72</v>
      </c>
      <c r="L52" s="103" t="s">
        <v>69</v>
      </c>
    </row>
    <row r="53" spans="1:12" ht="25" x14ac:dyDescent="0.35">
      <c r="A53" s="103">
        <v>5</v>
      </c>
      <c r="B53" s="141"/>
      <c r="C53" s="138"/>
      <c r="D53" s="103" t="e">
        <f>VLOOKUP(C53,T_CONDICIONES[],2)</f>
        <v>#N/A</v>
      </c>
      <c r="E53" s="103">
        <f t="shared" si="0"/>
        <v>52</v>
      </c>
      <c r="F53" s="104" t="s">
        <v>1307</v>
      </c>
      <c r="G53" s="106"/>
      <c r="H53" s="116" t="s">
        <v>1350</v>
      </c>
      <c r="I53" s="106"/>
      <c r="J53" s="118" t="s">
        <v>7</v>
      </c>
      <c r="K53" s="118">
        <v>32</v>
      </c>
      <c r="L53" s="103" t="s">
        <v>69</v>
      </c>
    </row>
    <row r="54" spans="1:12" ht="25" x14ac:dyDescent="0.35">
      <c r="A54" s="103">
        <v>5</v>
      </c>
      <c r="B54" s="141"/>
      <c r="C54" s="138" t="s">
        <v>989</v>
      </c>
      <c r="D54" s="103" t="str">
        <f>VLOOKUP(C54,T_CONDICIONES[],2)</f>
        <v>IS</v>
      </c>
      <c r="E54" s="103">
        <f t="shared" si="0"/>
        <v>53</v>
      </c>
      <c r="F54" s="104" t="s">
        <v>74</v>
      </c>
      <c r="G54" s="119" t="s">
        <v>1350</v>
      </c>
      <c r="H54" s="116" t="s">
        <v>1350</v>
      </c>
      <c r="I54" s="106"/>
      <c r="J54" s="118" t="s">
        <v>14</v>
      </c>
      <c r="K54" s="118" t="s">
        <v>75</v>
      </c>
      <c r="L54" s="103" t="s">
        <v>69</v>
      </c>
    </row>
    <row r="55" spans="1:12" ht="13" x14ac:dyDescent="0.35">
      <c r="A55" s="103">
        <v>5</v>
      </c>
      <c r="B55" s="141"/>
      <c r="C55" s="138"/>
      <c r="D55" s="103" t="e">
        <f>VLOOKUP(C55,T_CONDICIONES[],2)</f>
        <v>#N/A</v>
      </c>
      <c r="E55" s="103">
        <f t="shared" si="0"/>
        <v>54</v>
      </c>
      <c r="F55" s="104" t="s">
        <v>76</v>
      </c>
      <c r="G55" s="119" t="s">
        <v>1350</v>
      </c>
      <c r="H55" s="116" t="s">
        <v>1350</v>
      </c>
      <c r="I55" s="106"/>
      <c r="J55" s="118" t="s">
        <v>9</v>
      </c>
      <c r="K55" s="118">
        <v>21</v>
      </c>
      <c r="L55" s="103" t="s">
        <v>77</v>
      </c>
    </row>
    <row r="56" spans="1:12" ht="13" x14ac:dyDescent="0.35">
      <c r="A56" s="103">
        <v>5</v>
      </c>
      <c r="B56" s="141"/>
      <c r="C56" s="138"/>
      <c r="D56" s="103" t="e">
        <f>VLOOKUP(C56,T_CONDICIONES[],2)</f>
        <v>#N/A</v>
      </c>
      <c r="E56" s="103">
        <f t="shared" si="0"/>
        <v>55</v>
      </c>
      <c r="F56" s="104" t="s">
        <v>78</v>
      </c>
      <c r="G56" s="106"/>
      <c r="H56" s="116" t="s">
        <v>1350</v>
      </c>
      <c r="I56" s="106"/>
      <c r="J56" s="118" t="s">
        <v>7</v>
      </c>
      <c r="K56" s="118">
        <v>26</v>
      </c>
      <c r="L56" s="103" t="s">
        <v>69</v>
      </c>
    </row>
    <row r="57" spans="1:12" ht="25" x14ac:dyDescent="0.35">
      <c r="A57" s="103">
        <v>5</v>
      </c>
      <c r="B57" s="141"/>
      <c r="C57" s="138" t="s">
        <v>10</v>
      </c>
      <c r="D57" s="103" t="str">
        <f>VLOOKUP(C57,T_CONDICIONES[],2)</f>
        <v>CN</v>
      </c>
      <c r="E57" s="103">
        <f t="shared" si="0"/>
        <v>56</v>
      </c>
      <c r="F57" s="104" t="s">
        <v>79</v>
      </c>
      <c r="G57" s="106"/>
      <c r="H57" s="116" t="s">
        <v>1350</v>
      </c>
      <c r="I57" s="106"/>
      <c r="J57" s="118" t="s">
        <v>14</v>
      </c>
      <c r="K57" s="118" t="s">
        <v>80</v>
      </c>
      <c r="L57" s="103" t="s">
        <v>69</v>
      </c>
    </row>
    <row r="58" spans="1:12" ht="13" x14ac:dyDescent="0.35">
      <c r="A58" s="103">
        <v>5</v>
      </c>
      <c r="B58" s="141"/>
      <c r="C58" s="138"/>
      <c r="D58" s="103" t="e">
        <f>VLOOKUP(C58,T_CONDICIONES[],2)</f>
        <v>#N/A</v>
      </c>
      <c r="E58" s="103">
        <f t="shared" si="0"/>
        <v>57</v>
      </c>
      <c r="F58" s="104" t="s">
        <v>81</v>
      </c>
      <c r="G58" s="106"/>
      <c r="H58" s="106"/>
      <c r="I58" s="105" t="s">
        <v>1350</v>
      </c>
      <c r="J58" s="118" t="s">
        <v>14</v>
      </c>
      <c r="K58" s="118">
        <v>43</v>
      </c>
      <c r="L58" s="103" t="s">
        <v>69</v>
      </c>
    </row>
    <row r="59" spans="1:12" ht="25" x14ac:dyDescent="0.35">
      <c r="A59" s="103">
        <v>5</v>
      </c>
      <c r="B59" s="141"/>
      <c r="C59" s="138"/>
      <c r="D59" s="103" t="e">
        <f>VLOOKUP(C59,T_CONDICIONES[],2)</f>
        <v>#N/A</v>
      </c>
      <c r="E59" s="103">
        <f t="shared" si="0"/>
        <v>58</v>
      </c>
      <c r="F59" s="104" t="s">
        <v>82</v>
      </c>
      <c r="G59" s="106"/>
      <c r="H59" s="116" t="s">
        <v>1350</v>
      </c>
      <c r="I59" s="105" t="s">
        <v>1350</v>
      </c>
      <c r="J59" s="118" t="s">
        <v>7</v>
      </c>
      <c r="K59" s="118">
        <v>45</v>
      </c>
      <c r="L59" s="103" t="s">
        <v>77</v>
      </c>
    </row>
    <row r="60" spans="1:12" ht="13" x14ac:dyDescent="0.35">
      <c r="A60" s="103">
        <v>5</v>
      </c>
      <c r="B60" s="141"/>
      <c r="C60" s="138"/>
      <c r="D60" s="103" t="e">
        <f>VLOOKUP(C60,T_CONDICIONES[],2)</f>
        <v>#N/A</v>
      </c>
      <c r="E60" s="103">
        <f t="shared" si="0"/>
        <v>59</v>
      </c>
      <c r="F60" s="104" t="s">
        <v>83</v>
      </c>
      <c r="G60" s="106"/>
      <c r="H60" s="106"/>
      <c r="I60" s="105" t="s">
        <v>1350</v>
      </c>
      <c r="J60" s="118" t="s">
        <v>7</v>
      </c>
      <c r="K60" s="118">
        <v>44</v>
      </c>
      <c r="L60" s="103" t="s">
        <v>69</v>
      </c>
    </row>
    <row r="61" spans="1:12" ht="13" x14ac:dyDescent="0.35">
      <c r="A61" s="103">
        <v>5</v>
      </c>
      <c r="B61" s="141"/>
      <c r="C61" s="138" t="s">
        <v>2</v>
      </c>
      <c r="D61" s="103" t="str">
        <f>VLOOKUP(C61,T_CONDICIONES[],2)</f>
        <v>CHI</v>
      </c>
      <c r="E61" s="103">
        <f t="shared" si="0"/>
        <v>60</v>
      </c>
      <c r="F61" s="104" t="s">
        <v>84</v>
      </c>
      <c r="G61" s="106"/>
      <c r="H61" s="116" t="s">
        <v>1350</v>
      </c>
      <c r="I61" s="106"/>
      <c r="J61" s="118" t="s">
        <v>7</v>
      </c>
      <c r="K61" s="118">
        <v>7</v>
      </c>
      <c r="L61" s="103" t="s">
        <v>77</v>
      </c>
    </row>
    <row r="62" spans="1:12" ht="13" x14ac:dyDescent="0.35">
      <c r="A62" s="103">
        <v>5</v>
      </c>
      <c r="B62" s="141"/>
      <c r="C62" s="138"/>
      <c r="D62" s="103" t="e">
        <f>VLOOKUP(C62,T_CONDICIONES[],2)</f>
        <v>#N/A</v>
      </c>
      <c r="E62" s="103">
        <f t="shared" si="0"/>
        <v>61</v>
      </c>
      <c r="F62" s="104" t="s">
        <v>1308</v>
      </c>
      <c r="G62" s="106"/>
      <c r="H62" s="106"/>
      <c r="I62" s="105" t="s">
        <v>1350</v>
      </c>
      <c r="J62" s="118" t="s">
        <v>9</v>
      </c>
      <c r="K62" s="118" t="s">
        <v>86</v>
      </c>
      <c r="L62" s="103" t="s">
        <v>69</v>
      </c>
    </row>
    <row r="63" spans="1:12" ht="25" x14ac:dyDescent="0.35">
      <c r="A63" s="103">
        <v>5</v>
      </c>
      <c r="B63" s="141"/>
      <c r="C63" s="138"/>
      <c r="D63" s="103" t="e">
        <f>VLOOKUP(C63,T_CONDICIONES[],2)</f>
        <v>#N/A</v>
      </c>
      <c r="E63" s="103">
        <f t="shared" si="0"/>
        <v>62</v>
      </c>
      <c r="F63" s="104" t="s">
        <v>1309</v>
      </c>
      <c r="G63" s="106"/>
      <c r="H63" s="116" t="s">
        <v>1350</v>
      </c>
      <c r="I63" s="106"/>
      <c r="J63" s="118" t="s">
        <v>7</v>
      </c>
      <c r="K63" s="118" t="s">
        <v>88</v>
      </c>
      <c r="L63" s="103" t="s">
        <v>69</v>
      </c>
    </row>
    <row r="64" spans="1:12" ht="13" x14ac:dyDescent="0.35">
      <c r="A64" s="103">
        <v>5</v>
      </c>
      <c r="B64" s="141"/>
      <c r="C64" s="138" t="s">
        <v>1</v>
      </c>
      <c r="D64" s="103" t="str">
        <f>VLOOKUP(C64,T_CONDICIONES[],2)</f>
        <v>IC</v>
      </c>
      <c r="E64" s="103">
        <f t="shared" si="0"/>
        <v>63</v>
      </c>
      <c r="F64" s="104" t="s">
        <v>1310</v>
      </c>
      <c r="G64" s="106"/>
      <c r="H64" s="116" t="s">
        <v>1350</v>
      </c>
      <c r="I64" s="106"/>
      <c r="J64" s="118" t="s">
        <v>7</v>
      </c>
      <c r="K64" s="118">
        <v>4</v>
      </c>
      <c r="L64" s="103" t="s">
        <v>77</v>
      </c>
    </row>
    <row r="65" spans="1:12" ht="13" x14ac:dyDescent="0.35">
      <c r="A65" s="103">
        <v>5</v>
      </c>
      <c r="B65" s="141"/>
      <c r="C65" s="138"/>
      <c r="D65" s="103" t="e">
        <f>VLOOKUP(C65,T_CONDICIONES[],2)</f>
        <v>#N/A</v>
      </c>
      <c r="E65" s="103">
        <f t="shared" si="0"/>
        <v>64</v>
      </c>
      <c r="F65" s="104" t="s">
        <v>1311</v>
      </c>
      <c r="G65" s="106"/>
      <c r="H65" s="106"/>
      <c r="I65" s="105" t="s">
        <v>1350</v>
      </c>
      <c r="J65" s="118" t="s">
        <v>7</v>
      </c>
      <c r="K65" s="118">
        <v>5</v>
      </c>
      <c r="L65" s="103" t="s">
        <v>77</v>
      </c>
    </row>
    <row r="66" spans="1:12" ht="13" x14ac:dyDescent="0.35">
      <c r="A66" s="103">
        <v>5</v>
      </c>
      <c r="B66" s="141"/>
      <c r="C66" s="138"/>
      <c r="D66" s="103" t="e">
        <f>VLOOKUP(C66,T_CONDICIONES[],2)</f>
        <v>#N/A</v>
      </c>
      <c r="E66" s="103">
        <f t="shared" si="0"/>
        <v>65</v>
      </c>
      <c r="F66" s="104" t="s">
        <v>1312</v>
      </c>
      <c r="G66" s="119" t="s">
        <v>1350</v>
      </c>
      <c r="H66" s="106"/>
      <c r="I66" s="106"/>
      <c r="J66" s="118" t="s">
        <v>7</v>
      </c>
      <c r="K66" s="118" t="s">
        <v>44</v>
      </c>
      <c r="L66" s="103" t="s">
        <v>69</v>
      </c>
    </row>
    <row r="67" spans="1:12" ht="25" x14ac:dyDescent="0.35">
      <c r="A67" s="103">
        <v>6</v>
      </c>
      <c r="B67" s="141" t="str">
        <f>VLOOKUP(A67,T_POLOS[],2)</f>
        <v>6. Polo Nicoya-Costa Pacífico</v>
      </c>
      <c r="C67" s="138" t="s">
        <v>988</v>
      </c>
      <c r="D67" s="103" t="str">
        <f>VLOOKUP(C67,T_CONDICIONES[],2)</f>
        <v>DE</v>
      </c>
      <c r="E67" s="103">
        <f>E66+1</f>
        <v>66</v>
      </c>
      <c r="F67" s="104" t="s">
        <v>1313</v>
      </c>
      <c r="G67" s="106"/>
      <c r="H67" s="116" t="s">
        <v>1350</v>
      </c>
      <c r="I67" s="106"/>
      <c r="J67" s="118" t="s">
        <v>7</v>
      </c>
      <c r="K67" s="118">
        <v>31</v>
      </c>
      <c r="L67" s="103" t="s">
        <v>69</v>
      </c>
    </row>
    <row r="68" spans="1:12" ht="13" x14ac:dyDescent="0.35">
      <c r="A68" s="103">
        <v>6</v>
      </c>
      <c r="B68" s="141"/>
      <c r="C68" s="138"/>
      <c r="D68" s="103" t="e">
        <f>VLOOKUP(C68,T_CONDICIONES[],2)</f>
        <v>#N/A</v>
      </c>
      <c r="E68" s="103">
        <f t="shared" si="0"/>
        <v>67</v>
      </c>
      <c r="F68" s="104" t="s">
        <v>91</v>
      </c>
      <c r="G68" s="106"/>
      <c r="H68" s="106"/>
      <c r="I68" s="105" t="s">
        <v>1350</v>
      </c>
      <c r="J68" s="118" t="s">
        <v>14</v>
      </c>
      <c r="K68" s="118" t="s">
        <v>92</v>
      </c>
      <c r="L68" s="103" t="s">
        <v>69</v>
      </c>
    </row>
    <row r="69" spans="1:12" ht="25" x14ac:dyDescent="0.35">
      <c r="A69" s="103">
        <v>6</v>
      </c>
      <c r="B69" s="141"/>
      <c r="C69" s="138"/>
      <c r="D69" s="103" t="e">
        <f>VLOOKUP(C69,T_CONDICIONES[],2)</f>
        <v>#N/A</v>
      </c>
      <c r="E69" s="103">
        <f t="shared" ref="E69:E132" si="1">E68+1</f>
        <v>68</v>
      </c>
      <c r="F69" s="104" t="s">
        <v>93</v>
      </c>
      <c r="G69" s="106"/>
      <c r="H69" s="106"/>
      <c r="I69" s="105" t="s">
        <v>1350</v>
      </c>
      <c r="J69" s="118" t="s">
        <v>14</v>
      </c>
      <c r="K69" s="118">
        <v>35</v>
      </c>
      <c r="L69" s="103" t="s">
        <v>69</v>
      </c>
    </row>
    <row r="70" spans="1:12" ht="13" x14ac:dyDescent="0.35">
      <c r="A70" s="103">
        <v>6</v>
      </c>
      <c r="B70" s="141"/>
      <c r="C70" s="138"/>
      <c r="D70" s="103" t="e">
        <f>VLOOKUP(C70,T_CONDICIONES[],2)</f>
        <v>#N/A</v>
      </c>
      <c r="E70" s="103">
        <f t="shared" si="1"/>
        <v>69</v>
      </c>
      <c r="F70" s="104" t="s">
        <v>94</v>
      </c>
      <c r="G70" s="106"/>
      <c r="H70" s="116" t="s">
        <v>1350</v>
      </c>
      <c r="I70" s="106"/>
      <c r="J70" s="118" t="s">
        <v>14</v>
      </c>
      <c r="K70" s="118" t="s">
        <v>95</v>
      </c>
      <c r="L70" s="103" t="s">
        <v>96</v>
      </c>
    </row>
    <row r="71" spans="1:12" ht="25" x14ac:dyDescent="0.35">
      <c r="A71" s="103">
        <v>6</v>
      </c>
      <c r="B71" s="141"/>
      <c r="C71" s="138"/>
      <c r="D71" s="103" t="e">
        <f>VLOOKUP(C71,T_CONDICIONES[],2)</f>
        <v>#N/A</v>
      </c>
      <c r="E71" s="103">
        <f t="shared" si="1"/>
        <v>70</v>
      </c>
      <c r="F71" s="104" t="s">
        <v>97</v>
      </c>
      <c r="G71" s="106"/>
      <c r="H71" s="116" t="s">
        <v>1350</v>
      </c>
      <c r="I71" s="106"/>
      <c r="J71" s="118" t="s">
        <v>7</v>
      </c>
      <c r="K71" s="118">
        <v>47</v>
      </c>
      <c r="L71" s="103" t="s">
        <v>69</v>
      </c>
    </row>
    <row r="72" spans="1:12" ht="13" x14ac:dyDescent="0.35">
      <c r="A72" s="103">
        <v>6</v>
      </c>
      <c r="B72" s="141"/>
      <c r="C72" s="138" t="s">
        <v>989</v>
      </c>
      <c r="D72" s="103" t="str">
        <f>VLOOKUP(C72,T_CONDICIONES[],2)</f>
        <v>IS</v>
      </c>
      <c r="E72" s="103">
        <f t="shared" si="1"/>
        <v>71</v>
      </c>
      <c r="F72" s="104" t="s">
        <v>98</v>
      </c>
      <c r="G72" s="119" t="s">
        <v>1350</v>
      </c>
      <c r="H72" s="116" t="s">
        <v>1350</v>
      </c>
      <c r="I72" s="106"/>
      <c r="J72" s="118" t="s">
        <v>14</v>
      </c>
      <c r="K72" s="118">
        <v>27</v>
      </c>
      <c r="L72" s="103" t="s">
        <v>96</v>
      </c>
    </row>
    <row r="73" spans="1:12" ht="25" x14ac:dyDescent="0.35">
      <c r="A73" s="103">
        <v>6</v>
      </c>
      <c r="B73" s="141"/>
      <c r="C73" s="138"/>
      <c r="D73" s="103" t="e">
        <f>VLOOKUP(C73,T_CONDICIONES[],2)</f>
        <v>#N/A</v>
      </c>
      <c r="E73" s="103">
        <f t="shared" si="1"/>
        <v>72</v>
      </c>
      <c r="F73" s="104" t="s">
        <v>1314</v>
      </c>
      <c r="G73" s="106"/>
      <c r="H73" s="116" t="s">
        <v>1350</v>
      </c>
      <c r="I73" s="106"/>
      <c r="J73" s="118" t="s">
        <v>9</v>
      </c>
      <c r="K73" s="118">
        <v>28</v>
      </c>
      <c r="L73" s="103" t="s">
        <v>96</v>
      </c>
    </row>
    <row r="74" spans="1:12" ht="13" x14ac:dyDescent="0.35">
      <c r="A74" s="103">
        <v>6</v>
      </c>
      <c r="B74" s="141"/>
      <c r="C74" s="138"/>
      <c r="D74" s="103" t="e">
        <f>VLOOKUP(C74,T_CONDICIONES[],2)</f>
        <v>#N/A</v>
      </c>
      <c r="E74" s="103">
        <f t="shared" si="1"/>
        <v>73</v>
      </c>
      <c r="F74" s="104" t="s">
        <v>1315</v>
      </c>
      <c r="G74" s="106"/>
      <c r="H74" s="116" t="s">
        <v>1350</v>
      </c>
      <c r="I74" s="106"/>
      <c r="J74" s="118" t="s">
        <v>7</v>
      </c>
      <c r="K74" s="118">
        <v>26</v>
      </c>
      <c r="L74" s="103" t="s">
        <v>69</v>
      </c>
    </row>
    <row r="75" spans="1:12" ht="25" x14ac:dyDescent="0.35">
      <c r="A75" s="103">
        <v>6</v>
      </c>
      <c r="B75" s="141"/>
      <c r="C75" s="138" t="s">
        <v>10</v>
      </c>
      <c r="D75" s="103" t="str">
        <f>VLOOKUP(C75,T_CONDICIONES[],2)</f>
        <v>CN</v>
      </c>
      <c r="E75" s="103">
        <f t="shared" si="1"/>
        <v>74</v>
      </c>
      <c r="F75" s="104" t="s">
        <v>101</v>
      </c>
      <c r="G75" s="106"/>
      <c r="H75" s="116" t="s">
        <v>1350</v>
      </c>
      <c r="I75" s="105" t="s">
        <v>1350</v>
      </c>
      <c r="J75" s="118" t="s">
        <v>14</v>
      </c>
      <c r="K75" s="118" t="s">
        <v>102</v>
      </c>
      <c r="L75" s="103" t="s">
        <v>69</v>
      </c>
    </row>
    <row r="76" spans="1:12" ht="25" x14ac:dyDescent="0.35">
      <c r="A76" s="103">
        <v>6</v>
      </c>
      <c r="B76" s="141"/>
      <c r="C76" s="138"/>
      <c r="D76" s="103" t="e">
        <f>VLOOKUP(C76,T_CONDICIONES[],2)</f>
        <v>#N/A</v>
      </c>
      <c r="E76" s="103">
        <f t="shared" si="1"/>
        <v>75</v>
      </c>
      <c r="F76" s="104" t="s">
        <v>103</v>
      </c>
      <c r="G76" s="106"/>
      <c r="H76" s="106"/>
      <c r="I76" s="105" t="s">
        <v>1350</v>
      </c>
      <c r="J76" s="118" t="s">
        <v>7</v>
      </c>
      <c r="K76" s="118">
        <v>44</v>
      </c>
      <c r="L76" s="103" t="s">
        <v>69</v>
      </c>
    </row>
    <row r="77" spans="1:12" ht="13" x14ac:dyDescent="0.35">
      <c r="A77" s="103">
        <v>6</v>
      </c>
      <c r="B77" s="141"/>
      <c r="C77" s="138" t="s">
        <v>2</v>
      </c>
      <c r="D77" s="103" t="str">
        <f>VLOOKUP(C77,T_CONDICIONES[],2)</f>
        <v>CHI</v>
      </c>
      <c r="E77" s="103">
        <f t="shared" si="1"/>
        <v>76</v>
      </c>
      <c r="F77" s="104" t="s">
        <v>104</v>
      </c>
      <c r="G77" s="106"/>
      <c r="H77" s="106"/>
      <c r="I77" s="105" t="s">
        <v>1350</v>
      </c>
      <c r="J77" s="118" t="s">
        <v>56</v>
      </c>
      <c r="K77" s="118" t="s">
        <v>105</v>
      </c>
      <c r="L77" s="103" t="s">
        <v>69</v>
      </c>
    </row>
    <row r="78" spans="1:12" ht="25" x14ac:dyDescent="0.35">
      <c r="A78" s="103">
        <v>6</v>
      </c>
      <c r="B78" s="141"/>
      <c r="C78" s="138"/>
      <c r="D78" s="103" t="e">
        <f>VLOOKUP(C78,T_CONDICIONES[],2)</f>
        <v>#N/A</v>
      </c>
      <c r="E78" s="103">
        <f t="shared" si="1"/>
        <v>77</v>
      </c>
      <c r="F78" s="104" t="s">
        <v>1316</v>
      </c>
      <c r="G78" s="106"/>
      <c r="H78" s="116" t="s">
        <v>1350</v>
      </c>
      <c r="I78" s="106"/>
      <c r="J78" s="118" t="s">
        <v>56</v>
      </c>
      <c r="K78" s="118" t="s">
        <v>88</v>
      </c>
      <c r="L78" s="103" t="s">
        <v>69</v>
      </c>
    </row>
    <row r="79" spans="1:12" ht="13" x14ac:dyDescent="0.35">
      <c r="A79" s="103">
        <v>6</v>
      </c>
      <c r="B79" s="141"/>
      <c r="C79" s="138" t="s">
        <v>1</v>
      </c>
      <c r="D79" s="103" t="str">
        <f>VLOOKUP(C79,T_CONDICIONES[],2)</f>
        <v>IC</v>
      </c>
      <c r="E79" s="103">
        <f t="shared" si="1"/>
        <v>78</v>
      </c>
      <c r="F79" s="104" t="s">
        <v>1317</v>
      </c>
      <c r="G79" s="106"/>
      <c r="H79" s="116" t="s">
        <v>1350</v>
      </c>
      <c r="I79" s="106"/>
      <c r="J79" s="118" t="s">
        <v>7</v>
      </c>
      <c r="K79" s="118">
        <v>4</v>
      </c>
      <c r="L79" s="103" t="s">
        <v>96</v>
      </c>
    </row>
    <row r="80" spans="1:12" ht="13" x14ac:dyDescent="0.35">
      <c r="A80" s="103">
        <v>6</v>
      </c>
      <c r="B80" s="141"/>
      <c r="C80" s="138"/>
      <c r="D80" s="103" t="e">
        <f>VLOOKUP(C80,T_CONDICIONES[],2)</f>
        <v>#N/A</v>
      </c>
      <c r="E80" s="103">
        <f t="shared" si="1"/>
        <v>79</v>
      </c>
      <c r="F80" s="104" t="s">
        <v>1318</v>
      </c>
      <c r="G80" s="106"/>
      <c r="H80" s="106"/>
      <c r="I80" s="105" t="s">
        <v>1350</v>
      </c>
      <c r="J80" s="118" t="s">
        <v>7</v>
      </c>
      <c r="K80" s="118">
        <v>5</v>
      </c>
      <c r="L80" s="103" t="s">
        <v>96</v>
      </c>
    </row>
    <row r="81" spans="1:12" ht="13" x14ac:dyDescent="0.35">
      <c r="A81" s="103">
        <v>6</v>
      </c>
      <c r="B81" s="141"/>
      <c r="C81" s="138"/>
      <c r="D81" s="103" t="e">
        <f>VLOOKUP(C81,T_CONDICIONES[],2)</f>
        <v>#N/A</v>
      </c>
      <c r="E81" s="103">
        <f t="shared" si="1"/>
        <v>80</v>
      </c>
      <c r="F81" s="104" t="s">
        <v>109</v>
      </c>
      <c r="G81" s="119" t="s">
        <v>1350</v>
      </c>
      <c r="H81" s="106"/>
      <c r="I81" s="106"/>
      <c r="J81" s="118" t="s">
        <v>7</v>
      </c>
      <c r="K81" s="118" t="s">
        <v>44</v>
      </c>
      <c r="L81" s="103" t="s">
        <v>69</v>
      </c>
    </row>
    <row r="82" spans="1:12" ht="25" x14ac:dyDescent="0.35">
      <c r="A82" s="103">
        <v>6</v>
      </c>
      <c r="B82" s="141"/>
      <c r="C82" s="138"/>
      <c r="D82" s="103" t="e">
        <f>VLOOKUP(C82,T_CONDICIONES[],2)</f>
        <v>#N/A</v>
      </c>
      <c r="E82" s="103">
        <f t="shared" si="1"/>
        <v>81</v>
      </c>
      <c r="F82" s="104" t="s">
        <v>1319</v>
      </c>
      <c r="G82" s="106"/>
      <c r="H82" s="106"/>
      <c r="I82" s="105" t="s">
        <v>1350</v>
      </c>
      <c r="J82" s="118" t="s">
        <v>7</v>
      </c>
      <c r="K82" s="118">
        <v>3</v>
      </c>
      <c r="L82" s="103" t="s">
        <v>69</v>
      </c>
    </row>
    <row r="83" spans="1:12" ht="25" x14ac:dyDescent="0.35">
      <c r="A83" s="103">
        <v>7</v>
      </c>
      <c r="B83" s="141" t="str">
        <f>VLOOKUP(A83,T_POLOS[],2)</f>
        <v>7. Polo Cuadrante Quesada-San Carlos</v>
      </c>
      <c r="C83" s="138" t="s">
        <v>988</v>
      </c>
      <c r="D83" s="103" t="str">
        <f>VLOOKUP(C83,T_CONDICIONES[],2)</f>
        <v>DE</v>
      </c>
      <c r="E83" s="103">
        <f t="shared" si="1"/>
        <v>82</v>
      </c>
      <c r="F83" s="104" t="s">
        <v>1320</v>
      </c>
      <c r="G83" s="106"/>
      <c r="H83" s="116" t="s">
        <v>1350</v>
      </c>
      <c r="I83" s="106"/>
      <c r="J83" s="118" t="s">
        <v>7</v>
      </c>
      <c r="K83" s="118">
        <v>31</v>
      </c>
      <c r="L83" s="103" t="s">
        <v>112</v>
      </c>
    </row>
    <row r="84" spans="1:12" ht="25" x14ac:dyDescent="0.35">
      <c r="A84" s="103">
        <v>7</v>
      </c>
      <c r="B84" s="141"/>
      <c r="C84" s="138"/>
      <c r="D84" s="103" t="e">
        <f>VLOOKUP(C84,T_CONDICIONES[],2)</f>
        <v>#N/A</v>
      </c>
      <c r="E84" s="103">
        <f t="shared" si="1"/>
        <v>83</v>
      </c>
      <c r="F84" s="104" t="s">
        <v>113</v>
      </c>
      <c r="G84" s="106"/>
      <c r="H84" s="116" t="s">
        <v>1350</v>
      </c>
      <c r="I84" s="106"/>
      <c r="J84" s="118" t="s">
        <v>14</v>
      </c>
      <c r="K84" s="118" t="s">
        <v>95</v>
      </c>
      <c r="L84" s="103" t="s">
        <v>112</v>
      </c>
    </row>
    <row r="85" spans="1:12" ht="25" x14ac:dyDescent="0.35">
      <c r="A85" s="103">
        <v>7</v>
      </c>
      <c r="B85" s="141"/>
      <c r="C85" s="138"/>
      <c r="D85" s="103" t="e">
        <f>VLOOKUP(C85,T_CONDICIONES[],2)</f>
        <v>#N/A</v>
      </c>
      <c r="E85" s="103">
        <f t="shared" si="1"/>
        <v>84</v>
      </c>
      <c r="F85" s="104" t="s">
        <v>1321</v>
      </c>
      <c r="G85" s="106"/>
      <c r="H85" s="106"/>
      <c r="I85" s="105" t="s">
        <v>1350</v>
      </c>
      <c r="J85" s="118" t="s">
        <v>14</v>
      </c>
      <c r="K85" s="118" t="s">
        <v>49</v>
      </c>
      <c r="L85" s="103" t="s">
        <v>112</v>
      </c>
    </row>
    <row r="86" spans="1:12" ht="25" x14ac:dyDescent="0.35">
      <c r="A86" s="103">
        <v>7</v>
      </c>
      <c r="B86" s="141"/>
      <c r="C86" s="138" t="s">
        <v>989</v>
      </c>
      <c r="D86" s="103" t="str">
        <f>VLOOKUP(C86,T_CONDICIONES[],2)</f>
        <v>IS</v>
      </c>
      <c r="E86" s="103">
        <f t="shared" si="1"/>
        <v>85</v>
      </c>
      <c r="F86" s="104" t="s">
        <v>115</v>
      </c>
      <c r="G86" s="119" t="s">
        <v>1350</v>
      </c>
      <c r="H86" s="116" t="s">
        <v>1350</v>
      </c>
      <c r="I86" s="106"/>
      <c r="J86" s="118" t="s">
        <v>9</v>
      </c>
      <c r="K86" s="118">
        <v>21</v>
      </c>
      <c r="L86" s="103" t="s">
        <v>112</v>
      </c>
    </row>
    <row r="87" spans="1:12" ht="13" x14ac:dyDescent="0.35">
      <c r="A87" s="103">
        <v>7</v>
      </c>
      <c r="B87" s="141"/>
      <c r="C87" s="138"/>
      <c r="D87" s="103" t="e">
        <f>VLOOKUP(C87,T_CONDICIONES[],2)</f>
        <v>#N/A</v>
      </c>
      <c r="E87" s="103">
        <f t="shared" si="1"/>
        <v>86</v>
      </c>
      <c r="F87" s="104" t="s">
        <v>116</v>
      </c>
      <c r="G87" s="119" t="s">
        <v>1350</v>
      </c>
      <c r="H87" s="116" t="s">
        <v>1350</v>
      </c>
      <c r="I87" s="106"/>
      <c r="J87" s="118" t="s">
        <v>9</v>
      </c>
      <c r="K87" s="118">
        <v>25</v>
      </c>
      <c r="L87" s="103" t="s">
        <v>112</v>
      </c>
    </row>
    <row r="88" spans="1:12" ht="13" x14ac:dyDescent="0.35">
      <c r="A88" s="103">
        <v>7</v>
      </c>
      <c r="B88" s="141"/>
      <c r="C88" s="138"/>
      <c r="D88" s="103" t="e">
        <f>VLOOKUP(C88,T_CONDICIONES[],2)</f>
        <v>#N/A</v>
      </c>
      <c r="E88" s="103">
        <f t="shared" si="1"/>
        <v>87</v>
      </c>
      <c r="F88" s="104" t="s">
        <v>1322</v>
      </c>
      <c r="G88" s="119" t="s">
        <v>1350</v>
      </c>
      <c r="H88" s="106"/>
      <c r="I88" s="106"/>
      <c r="J88" s="118" t="s">
        <v>9</v>
      </c>
      <c r="K88" s="118">
        <v>25</v>
      </c>
      <c r="L88" s="103" t="s">
        <v>112</v>
      </c>
    </row>
    <row r="89" spans="1:12" ht="13" x14ac:dyDescent="0.35">
      <c r="A89" s="103">
        <v>7</v>
      </c>
      <c r="B89" s="141"/>
      <c r="C89" s="138"/>
      <c r="D89" s="103" t="e">
        <f>VLOOKUP(C89,T_CONDICIONES[],2)</f>
        <v>#N/A</v>
      </c>
      <c r="E89" s="103">
        <f t="shared" si="1"/>
        <v>88</v>
      </c>
      <c r="F89" s="104" t="s">
        <v>1323</v>
      </c>
      <c r="G89" s="106"/>
      <c r="H89" s="116" t="s">
        <v>1350</v>
      </c>
      <c r="I89" s="106"/>
      <c r="J89" s="118" t="s">
        <v>7</v>
      </c>
      <c r="K89" s="118">
        <v>26</v>
      </c>
      <c r="L89" s="103" t="s">
        <v>118</v>
      </c>
    </row>
    <row r="90" spans="1:12" ht="13" x14ac:dyDescent="0.35">
      <c r="A90" s="103">
        <v>7</v>
      </c>
      <c r="B90" s="141"/>
      <c r="C90" s="138" t="s">
        <v>10</v>
      </c>
      <c r="D90" s="103" t="str">
        <f>VLOOKUP(C90,T_CONDICIONES[],2)</f>
        <v>CN</v>
      </c>
      <c r="E90" s="103">
        <f t="shared" si="1"/>
        <v>89</v>
      </c>
      <c r="F90" s="104" t="s">
        <v>119</v>
      </c>
      <c r="G90" s="106"/>
      <c r="H90" s="116" t="s">
        <v>1350</v>
      </c>
      <c r="I90" s="106"/>
      <c r="J90" s="118" t="s">
        <v>14</v>
      </c>
      <c r="K90" s="118">
        <v>41</v>
      </c>
      <c r="L90" s="103" t="s">
        <v>118</v>
      </c>
    </row>
    <row r="91" spans="1:12" ht="13" x14ac:dyDescent="0.35">
      <c r="A91" s="103">
        <v>7</v>
      </c>
      <c r="B91" s="141"/>
      <c r="C91" s="138"/>
      <c r="D91" s="103" t="e">
        <f>VLOOKUP(C91,T_CONDICIONES[],2)</f>
        <v>#N/A</v>
      </c>
      <c r="E91" s="103">
        <f t="shared" si="1"/>
        <v>90</v>
      </c>
      <c r="F91" s="104" t="s">
        <v>1324</v>
      </c>
      <c r="G91" s="106"/>
      <c r="H91" s="106"/>
      <c r="I91" s="105" t="s">
        <v>1350</v>
      </c>
      <c r="J91" s="118" t="s">
        <v>14</v>
      </c>
      <c r="K91" s="118">
        <v>48</v>
      </c>
      <c r="L91" s="103" t="s">
        <v>118</v>
      </c>
    </row>
    <row r="92" spans="1:12" ht="13" x14ac:dyDescent="0.35">
      <c r="A92" s="103">
        <v>7</v>
      </c>
      <c r="B92" s="141"/>
      <c r="C92" s="138" t="s">
        <v>2</v>
      </c>
      <c r="D92" s="103" t="str">
        <f>VLOOKUP(C92,T_CONDICIONES[],2)</f>
        <v>CHI</v>
      </c>
      <c r="E92" s="103">
        <f t="shared" si="1"/>
        <v>91</v>
      </c>
      <c r="F92" s="104" t="s">
        <v>121</v>
      </c>
      <c r="G92" s="106"/>
      <c r="H92" s="116" t="s">
        <v>1350</v>
      </c>
      <c r="I92" s="106"/>
      <c r="J92" s="118" t="s">
        <v>9</v>
      </c>
      <c r="K92" s="118">
        <v>11</v>
      </c>
      <c r="L92" s="103" t="s">
        <v>112</v>
      </c>
    </row>
    <row r="93" spans="1:12" ht="13" x14ac:dyDescent="0.35">
      <c r="A93" s="103">
        <v>7</v>
      </c>
      <c r="B93" s="141"/>
      <c r="C93" s="138"/>
      <c r="D93" s="103" t="e">
        <f>VLOOKUP(C93,T_CONDICIONES[],2)</f>
        <v>#N/A</v>
      </c>
      <c r="E93" s="103">
        <f t="shared" si="1"/>
        <v>92</v>
      </c>
      <c r="F93" s="104" t="s">
        <v>1325</v>
      </c>
      <c r="G93" s="106"/>
      <c r="H93" s="116" t="s">
        <v>1350</v>
      </c>
      <c r="I93" s="106"/>
      <c r="J93" s="118" t="s">
        <v>9</v>
      </c>
      <c r="K93" s="118">
        <v>11</v>
      </c>
      <c r="L93" s="103" t="s">
        <v>112</v>
      </c>
    </row>
    <row r="94" spans="1:12" ht="13" x14ac:dyDescent="0.35">
      <c r="A94" s="103">
        <v>7</v>
      </c>
      <c r="B94" s="141"/>
      <c r="C94" s="138"/>
      <c r="D94" s="103" t="e">
        <f>VLOOKUP(C94,T_CONDICIONES[],2)</f>
        <v>#N/A</v>
      </c>
      <c r="E94" s="103">
        <f t="shared" si="1"/>
        <v>93</v>
      </c>
      <c r="F94" s="104" t="s">
        <v>123</v>
      </c>
      <c r="G94" s="106"/>
      <c r="H94" s="106"/>
      <c r="I94" s="105" t="s">
        <v>1350</v>
      </c>
      <c r="J94" s="118" t="s">
        <v>9</v>
      </c>
      <c r="K94" s="118" t="s">
        <v>124</v>
      </c>
      <c r="L94" s="103" t="s">
        <v>118</v>
      </c>
    </row>
    <row r="95" spans="1:12" ht="25" x14ac:dyDescent="0.35">
      <c r="A95" s="103">
        <v>7</v>
      </c>
      <c r="B95" s="141"/>
      <c r="C95" s="138" t="s">
        <v>1</v>
      </c>
      <c r="D95" s="103" t="str">
        <f>VLOOKUP(C95,T_CONDICIONES[],2)</f>
        <v>IC</v>
      </c>
      <c r="E95" s="103">
        <f t="shared" si="1"/>
        <v>94</v>
      </c>
      <c r="F95" s="104" t="s">
        <v>1326</v>
      </c>
      <c r="G95" s="106"/>
      <c r="H95" s="116" t="s">
        <v>1350</v>
      </c>
      <c r="I95" s="106"/>
      <c r="J95" s="118" t="s">
        <v>7</v>
      </c>
      <c r="K95" s="118">
        <v>8</v>
      </c>
      <c r="L95" s="103" t="s">
        <v>112</v>
      </c>
    </row>
    <row r="96" spans="1:12" ht="13" x14ac:dyDescent="0.35">
      <c r="A96" s="103">
        <v>7</v>
      </c>
      <c r="B96" s="141"/>
      <c r="C96" s="138"/>
      <c r="D96" s="103" t="e">
        <f>VLOOKUP(C96,T_CONDICIONES[],2)</f>
        <v>#N/A</v>
      </c>
      <c r="E96" s="103">
        <f t="shared" si="1"/>
        <v>95</v>
      </c>
      <c r="F96" s="104" t="s">
        <v>125</v>
      </c>
      <c r="G96" s="106"/>
      <c r="H96" s="106"/>
      <c r="I96" s="105" t="s">
        <v>1350</v>
      </c>
      <c r="J96" s="118" t="s">
        <v>7</v>
      </c>
      <c r="K96" s="118">
        <v>5</v>
      </c>
      <c r="L96" s="103" t="s">
        <v>112</v>
      </c>
    </row>
    <row r="97" spans="1:12" ht="13" x14ac:dyDescent="0.35">
      <c r="A97" s="103">
        <v>7</v>
      </c>
      <c r="B97" s="141"/>
      <c r="C97" s="138"/>
      <c r="D97" s="103" t="e">
        <f>VLOOKUP(C97,T_CONDICIONES[],2)</f>
        <v>#N/A</v>
      </c>
      <c r="E97" s="103">
        <f t="shared" si="1"/>
        <v>96</v>
      </c>
      <c r="F97" s="104" t="s">
        <v>1327</v>
      </c>
      <c r="G97" s="119" t="s">
        <v>1350</v>
      </c>
      <c r="H97" s="106"/>
      <c r="I97" s="106"/>
      <c r="J97" s="118" t="s">
        <v>7</v>
      </c>
      <c r="K97" s="118" t="s">
        <v>44</v>
      </c>
      <c r="L97" s="103" t="s">
        <v>118</v>
      </c>
    </row>
    <row r="98" spans="1:12" ht="25" x14ac:dyDescent="0.35">
      <c r="A98" s="103">
        <v>8</v>
      </c>
      <c r="B98" s="141" t="str">
        <f>VLOOKUP(A98,T_POLOS[],2)</f>
        <v>8. Polo Agrícola-Logístico de Guápiles</v>
      </c>
      <c r="C98" s="138" t="s">
        <v>988</v>
      </c>
      <c r="D98" s="103" t="str">
        <f>VLOOKUP(C98,T_CONDICIONES[],2)</f>
        <v>DE</v>
      </c>
      <c r="E98" s="103">
        <f t="shared" si="1"/>
        <v>97</v>
      </c>
      <c r="F98" s="104" t="s">
        <v>128</v>
      </c>
      <c r="G98" s="106"/>
      <c r="H98" s="116" t="s">
        <v>1350</v>
      </c>
      <c r="I98" s="106"/>
      <c r="J98" s="118" t="s">
        <v>7</v>
      </c>
      <c r="K98" s="118">
        <v>31</v>
      </c>
      <c r="L98" s="103" t="s">
        <v>129</v>
      </c>
    </row>
    <row r="99" spans="1:12" ht="25" x14ac:dyDescent="0.35">
      <c r="A99" s="103">
        <v>8</v>
      </c>
      <c r="B99" s="141"/>
      <c r="C99" s="138"/>
      <c r="D99" s="103" t="e">
        <f>VLOOKUP(C99,T_CONDICIONES[],2)</f>
        <v>#N/A</v>
      </c>
      <c r="E99" s="103">
        <f t="shared" si="1"/>
        <v>98</v>
      </c>
      <c r="F99" s="104" t="s">
        <v>1328</v>
      </c>
      <c r="G99" s="106"/>
      <c r="H99" s="116" t="s">
        <v>1350</v>
      </c>
      <c r="I99" s="106"/>
      <c r="J99" s="118" t="s">
        <v>14</v>
      </c>
      <c r="K99" s="118" t="s">
        <v>131</v>
      </c>
      <c r="L99" s="103" t="s">
        <v>129</v>
      </c>
    </row>
    <row r="100" spans="1:12" ht="25" x14ac:dyDescent="0.35">
      <c r="A100" s="103">
        <v>8</v>
      </c>
      <c r="B100" s="141"/>
      <c r="C100" s="138"/>
      <c r="D100" s="103" t="e">
        <f>VLOOKUP(C100,T_CONDICIONES[],2)</f>
        <v>#N/A</v>
      </c>
      <c r="E100" s="103">
        <f t="shared" si="1"/>
        <v>99</v>
      </c>
      <c r="F100" s="104" t="s">
        <v>1329</v>
      </c>
      <c r="G100" s="106"/>
      <c r="H100" s="106"/>
      <c r="I100" s="105" t="s">
        <v>1350</v>
      </c>
      <c r="J100" s="118" t="s">
        <v>14</v>
      </c>
      <c r="K100" s="118" t="s">
        <v>49</v>
      </c>
      <c r="L100" s="103" t="s">
        <v>129</v>
      </c>
    </row>
    <row r="101" spans="1:12" ht="25" x14ac:dyDescent="0.35">
      <c r="A101" s="103">
        <v>8</v>
      </c>
      <c r="B101" s="141"/>
      <c r="C101" s="138" t="s">
        <v>989</v>
      </c>
      <c r="D101" s="103" t="str">
        <f>VLOOKUP(C101,T_CONDICIONES[],2)</f>
        <v>IS</v>
      </c>
      <c r="E101" s="103">
        <f t="shared" si="1"/>
        <v>100</v>
      </c>
      <c r="F101" s="104" t="s">
        <v>132</v>
      </c>
      <c r="G101" s="119" t="s">
        <v>1350</v>
      </c>
      <c r="H101" s="116" t="s">
        <v>1350</v>
      </c>
      <c r="I101" s="106"/>
      <c r="J101" s="118" t="s">
        <v>9</v>
      </c>
      <c r="K101" s="118">
        <v>21</v>
      </c>
      <c r="L101" s="103" t="s">
        <v>130</v>
      </c>
    </row>
    <row r="102" spans="1:12" ht="25" x14ac:dyDescent="0.35">
      <c r="A102" s="103">
        <v>8</v>
      </c>
      <c r="B102" s="141"/>
      <c r="C102" s="138"/>
      <c r="D102" s="103" t="e">
        <f>VLOOKUP(C102,T_CONDICIONES[],2)</f>
        <v>#N/A</v>
      </c>
      <c r="E102" s="103">
        <f t="shared" si="1"/>
        <v>101</v>
      </c>
      <c r="F102" s="104" t="s">
        <v>133</v>
      </c>
      <c r="G102" s="119" t="s">
        <v>1350</v>
      </c>
      <c r="H102" s="116" t="s">
        <v>1350</v>
      </c>
      <c r="I102" s="106"/>
      <c r="J102" s="118" t="s">
        <v>9</v>
      </c>
      <c r="K102" s="118">
        <v>25</v>
      </c>
      <c r="L102" s="103" t="s">
        <v>130</v>
      </c>
    </row>
    <row r="103" spans="1:12" ht="25" x14ac:dyDescent="0.35">
      <c r="A103" s="103">
        <v>8</v>
      </c>
      <c r="B103" s="141"/>
      <c r="C103" s="138"/>
      <c r="D103" s="103" t="e">
        <f>VLOOKUP(C103,T_CONDICIONES[],2)</f>
        <v>#N/A</v>
      </c>
      <c r="E103" s="103">
        <f t="shared" si="1"/>
        <v>102</v>
      </c>
      <c r="F103" s="104" t="s">
        <v>134</v>
      </c>
      <c r="G103" s="119" t="s">
        <v>1350</v>
      </c>
      <c r="H103" s="116" t="s">
        <v>1350</v>
      </c>
      <c r="I103" s="106"/>
      <c r="J103" s="118" t="s">
        <v>9</v>
      </c>
      <c r="K103" s="118">
        <v>25</v>
      </c>
      <c r="L103" s="103" t="s">
        <v>130</v>
      </c>
    </row>
    <row r="104" spans="1:12" ht="25" x14ac:dyDescent="0.35">
      <c r="A104" s="103">
        <v>8</v>
      </c>
      <c r="B104" s="141"/>
      <c r="C104" s="138"/>
      <c r="D104" s="103" t="e">
        <f>VLOOKUP(C104,T_CONDICIONES[],2)</f>
        <v>#N/A</v>
      </c>
      <c r="E104" s="103">
        <f t="shared" si="1"/>
        <v>103</v>
      </c>
      <c r="F104" s="104" t="s">
        <v>1330</v>
      </c>
      <c r="G104" s="106"/>
      <c r="H104" s="116" t="s">
        <v>1350</v>
      </c>
      <c r="I104" s="106"/>
      <c r="J104" s="118" t="s">
        <v>7</v>
      </c>
      <c r="K104" s="118">
        <v>26</v>
      </c>
      <c r="L104" s="103" t="s">
        <v>136</v>
      </c>
    </row>
    <row r="105" spans="1:12" ht="25" x14ac:dyDescent="0.35">
      <c r="A105" s="103">
        <v>8</v>
      </c>
      <c r="B105" s="141"/>
      <c r="C105" s="138" t="s">
        <v>10</v>
      </c>
      <c r="D105" s="103" t="str">
        <f>VLOOKUP(C105,T_CONDICIONES[],2)</f>
        <v>CN</v>
      </c>
      <c r="E105" s="103">
        <f t="shared" si="1"/>
        <v>104</v>
      </c>
      <c r="F105" s="104" t="s">
        <v>137</v>
      </c>
      <c r="G105" s="106"/>
      <c r="H105" s="116" t="s">
        <v>1350</v>
      </c>
      <c r="I105" s="106"/>
      <c r="J105" s="118" t="s">
        <v>14</v>
      </c>
      <c r="K105" s="118">
        <v>42</v>
      </c>
      <c r="L105" s="103" t="s">
        <v>129</v>
      </c>
    </row>
    <row r="106" spans="1:12" ht="25" x14ac:dyDescent="0.35">
      <c r="A106" s="103">
        <v>8</v>
      </c>
      <c r="B106" s="141"/>
      <c r="C106" s="138"/>
      <c r="D106" s="103" t="e">
        <f>VLOOKUP(C106,T_CONDICIONES[],2)</f>
        <v>#N/A</v>
      </c>
      <c r="E106" s="103">
        <f t="shared" si="1"/>
        <v>105</v>
      </c>
      <c r="F106" s="104" t="s">
        <v>138</v>
      </c>
      <c r="G106" s="106"/>
      <c r="H106" s="116" t="s">
        <v>1350</v>
      </c>
      <c r="I106" s="106"/>
      <c r="J106" s="118" t="s">
        <v>7</v>
      </c>
      <c r="K106" s="118" t="s">
        <v>139</v>
      </c>
      <c r="L106" s="103" t="s">
        <v>129</v>
      </c>
    </row>
    <row r="107" spans="1:12" ht="25" x14ac:dyDescent="0.35">
      <c r="A107" s="103">
        <v>8</v>
      </c>
      <c r="B107" s="141"/>
      <c r="C107" s="138" t="s">
        <v>2</v>
      </c>
      <c r="D107" s="103" t="str">
        <f>VLOOKUP(C107,T_CONDICIONES[],2)</f>
        <v>CHI</v>
      </c>
      <c r="E107" s="103">
        <f t="shared" si="1"/>
        <v>106</v>
      </c>
      <c r="F107" s="104" t="s">
        <v>140</v>
      </c>
      <c r="G107" s="106"/>
      <c r="H107" s="116" t="s">
        <v>1350</v>
      </c>
      <c r="I107" s="106"/>
      <c r="J107" s="118" t="s">
        <v>9</v>
      </c>
      <c r="K107" s="118">
        <v>11</v>
      </c>
      <c r="L107" s="103" t="s">
        <v>136</v>
      </c>
    </row>
    <row r="108" spans="1:12" ht="25" x14ac:dyDescent="0.35">
      <c r="A108" s="103">
        <v>8</v>
      </c>
      <c r="B108" s="141"/>
      <c r="C108" s="138"/>
      <c r="D108" s="103" t="e">
        <f>VLOOKUP(C108,T_CONDICIONES[],2)</f>
        <v>#N/A</v>
      </c>
      <c r="E108" s="103">
        <f t="shared" si="1"/>
        <v>107</v>
      </c>
      <c r="F108" s="104" t="s">
        <v>141</v>
      </c>
      <c r="G108" s="106"/>
      <c r="H108" s="106"/>
      <c r="I108" s="105" t="s">
        <v>1350</v>
      </c>
      <c r="J108" s="118" t="s">
        <v>9</v>
      </c>
      <c r="K108" s="118" t="s">
        <v>124</v>
      </c>
      <c r="L108" s="103" t="s">
        <v>129</v>
      </c>
    </row>
    <row r="109" spans="1:12" ht="25" x14ac:dyDescent="0.35">
      <c r="A109" s="103">
        <v>8</v>
      </c>
      <c r="B109" s="141"/>
      <c r="C109" s="138"/>
      <c r="D109" s="103" t="e">
        <f>VLOOKUP(C109,T_CONDICIONES[],2)</f>
        <v>#N/A</v>
      </c>
      <c r="E109" s="103">
        <f t="shared" si="1"/>
        <v>108</v>
      </c>
      <c r="F109" s="104" t="s">
        <v>42</v>
      </c>
      <c r="G109" s="106"/>
      <c r="H109" s="116" t="s">
        <v>1350</v>
      </c>
      <c r="I109" s="106"/>
      <c r="J109" s="118" t="s">
        <v>7</v>
      </c>
      <c r="K109" s="118">
        <v>19</v>
      </c>
      <c r="L109" s="103" t="s">
        <v>129</v>
      </c>
    </row>
    <row r="110" spans="1:12" ht="25" x14ac:dyDescent="0.35">
      <c r="A110" s="103">
        <v>8</v>
      </c>
      <c r="B110" s="141"/>
      <c r="C110" s="138" t="s">
        <v>1</v>
      </c>
      <c r="D110" s="103" t="str">
        <f>VLOOKUP(C110,T_CONDICIONES[],2)</f>
        <v>IC</v>
      </c>
      <c r="E110" s="103">
        <f t="shared" si="1"/>
        <v>109</v>
      </c>
      <c r="F110" s="104" t="s">
        <v>1331</v>
      </c>
      <c r="G110" s="106"/>
      <c r="H110" s="116" t="s">
        <v>1350</v>
      </c>
      <c r="I110" s="106"/>
      <c r="J110" s="118" t="s">
        <v>7</v>
      </c>
      <c r="K110" s="118">
        <v>8</v>
      </c>
      <c r="L110" s="103" t="s">
        <v>130</v>
      </c>
    </row>
    <row r="111" spans="1:12" ht="25" x14ac:dyDescent="0.35">
      <c r="A111" s="103">
        <v>8</v>
      </c>
      <c r="B111" s="141"/>
      <c r="C111" s="138"/>
      <c r="D111" s="103" t="e">
        <f>VLOOKUP(C111,T_CONDICIONES[],2)</f>
        <v>#N/A</v>
      </c>
      <c r="E111" s="103">
        <f t="shared" si="1"/>
        <v>110</v>
      </c>
      <c r="F111" s="104" t="s">
        <v>143</v>
      </c>
      <c r="G111" s="106"/>
      <c r="H111" s="116" t="s">
        <v>1350</v>
      </c>
      <c r="I111" s="106"/>
      <c r="J111" s="118" t="s">
        <v>7</v>
      </c>
      <c r="K111" s="118">
        <v>4</v>
      </c>
      <c r="L111" s="103" t="s">
        <v>130</v>
      </c>
    </row>
    <row r="112" spans="1:12" ht="25" x14ac:dyDescent="0.35">
      <c r="A112" s="103">
        <v>8</v>
      </c>
      <c r="B112" s="141"/>
      <c r="C112" s="138"/>
      <c r="D112" s="103" t="e">
        <f>VLOOKUP(C112,T_CONDICIONES[],2)</f>
        <v>#N/A</v>
      </c>
      <c r="E112" s="103">
        <f t="shared" si="1"/>
        <v>111</v>
      </c>
      <c r="F112" s="104" t="s">
        <v>1332</v>
      </c>
      <c r="G112" s="106"/>
      <c r="H112" s="106"/>
      <c r="I112" s="105" t="s">
        <v>1350</v>
      </c>
      <c r="J112" s="118" t="s">
        <v>7</v>
      </c>
      <c r="K112" s="118">
        <v>5</v>
      </c>
      <c r="L112" s="103" t="s">
        <v>136</v>
      </c>
    </row>
    <row r="113" spans="1:12" ht="25" x14ac:dyDescent="0.35">
      <c r="A113" s="103">
        <v>8</v>
      </c>
      <c r="B113" s="141"/>
      <c r="C113" s="138"/>
      <c r="D113" s="103" t="e">
        <f>VLOOKUP(C113,T_CONDICIONES[],2)</f>
        <v>#N/A</v>
      </c>
      <c r="E113" s="103">
        <f t="shared" si="1"/>
        <v>112</v>
      </c>
      <c r="F113" s="104" t="s">
        <v>1333</v>
      </c>
      <c r="G113" s="119" t="s">
        <v>1350</v>
      </c>
      <c r="H113" s="106"/>
      <c r="I113" s="106"/>
      <c r="J113" s="118" t="s">
        <v>7</v>
      </c>
      <c r="K113" s="118" t="s">
        <v>56</v>
      </c>
      <c r="L113" s="103" t="s">
        <v>129</v>
      </c>
    </row>
    <row r="114" spans="1:12" ht="25" x14ac:dyDescent="0.35">
      <c r="A114" s="103">
        <v>9</v>
      </c>
      <c r="B114" s="141" t="str">
        <f>VLOOKUP(A114,T_POLOS[],2)</f>
        <v>9. Polo Portuario del Caribe Limón-Cahuita</v>
      </c>
      <c r="C114" s="138" t="s">
        <v>988</v>
      </c>
      <c r="D114" s="103" t="str">
        <f>VLOOKUP(C114,T_CONDICIONES[],2)</f>
        <v>DE</v>
      </c>
      <c r="E114" s="103">
        <f t="shared" si="1"/>
        <v>113</v>
      </c>
      <c r="F114" s="104" t="s">
        <v>146</v>
      </c>
      <c r="G114" s="106"/>
      <c r="H114" s="116" t="s">
        <v>1350</v>
      </c>
      <c r="I114" s="106"/>
      <c r="J114" s="118" t="s">
        <v>7</v>
      </c>
      <c r="K114" s="118">
        <v>31</v>
      </c>
      <c r="L114" s="103" t="s">
        <v>147</v>
      </c>
    </row>
    <row r="115" spans="1:12" ht="25" x14ac:dyDescent="0.35">
      <c r="A115" s="103">
        <v>9</v>
      </c>
      <c r="B115" s="141"/>
      <c r="C115" s="138"/>
      <c r="D115" s="103" t="e">
        <f>VLOOKUP(C115,T_CONDICIONES[],2)</f>
        <v>#N/A</v>
      </c>
      <c r="E115" s="103">
        <f t="shared" si="1"/>
        <v>114</v>
      </c>
      <c r="F115" s="104" t="s">
        <v>1334</v>
      </c>
      <c r="G115" s="106"/>
      <c r="H115" s="106"/>
      <c r="I115" s="105" t="s">
        <v>1350</v>
      </c>
      <c r="J115" s="118" t="s">
        <v>14</v>
      </c>
      <c r="K115" s="118" t="s">
        <v>148</v>
      </c>
      <c r="L115" s="103" t="s">
        <v>147</v>
      </c>
    </row>
    <row r="116" spans="1:12" ht="25" x14ac:dyDescent="0.35">
      <c r="A116" s="103">
        <v>9</v>
      </c>
      <c r="B116" s="141"/>
      <c r="C116" s="138" t="s">
        <v>989</v>
      </c>
      <c r="D116" s="103" t="str">
        <f>VLOOKUP(C116,T_CONDICIONES[],2)</f>
        <v>IS</v>
      </c>
      <c r="E116" s="103">
        <f t="shared" si="1"/>
        <v>115</v>
      </c>
      <c r="F116" s="104" t="s">
        <v>149</v>
      </c>
      <c r="G116" s="119" t="s">
        <v>1350</v>
      </c>
      <c r="H116" s="116" t="s">
        <v>1350</v>
      </c>
      <c r="I116" s="106"/>
      <c r="J116" s="118" t="s">
        <v>9</v>
      </c>
      <c r="K116" s="118">
        <v>21</v>
      </c>
      <c r="L116" s="103" t="s">
        <v>150</v>
      </c>
    </row>
    <row r="117" spans="1:12" ht="13" x14ac:dyDescent="0.35">
      <c r="A117" s="103">
        <v>9</v>
      </c>
      <c r="B117" s="141"/>
      <c r="C117" s="138"/>
      <c r="D117" s="103" t="e">
        <f>VLOOKUP(C117,T_CONDICIONES[],2)</f>
        <v>#N/A</v>
      </c>
      <c r="E117" s="103">
        <f t="shared" si="1"/>
        <v>116</v>
      </c>
      <c r="F117" s="104" t="s">
        <v>151</v>
      </c>
      <c r="G117" s="119" t="s">
        <v>1350</v>
      </c>
      <c r="H117" s="116" t="s">
        <v>1350</v>
      </c>
      <c r="I117" s="106"/>
      <c r="J117" s="118" t="s">
        <v>9</v>
      </c>
      <c r="K117" s="118">
        <v>25</v>
      </c>
      <c r="L117" s="103" t="s">
        <v>150</v>
      </c>
    </row>
    <row r="118" spans="1:12" ht="13" x14ac:dyDescent="0.35">
      <c r="A118" s="103">
        <v>9</v>
      </c>
      <c r="B118" s="141"/>
      <c r="C118" s="138"/>
      <c r="D118" s="103" t="e">
        <f>VLOOKUP(C118,T_CONDICIONES[],2)</f>
        <v>#N/A</v>
      </c>
      <c r="E118" s="103">
        <f t="shared" si="1"/>
        <v>117</v>
      </c>
      <c r="F118" s="104" t="s">
        <v>152</v>
      </c>
      <c r="G118" s="119" t="s">
        <v>1350</v>
      </c>
      <c r="H118" s="116" t="s">
        <v>1350</v>
      </c>
      <c r="I118" s="106"/>
      <c r="J118" s="118" t="s">
        <v>9</v>
      </c>
      <c r="K118" s="118">
        <v>25</v>
      </c>
      <c r="L118" s="103" t="s">
        <v>150</v>
      </c>
    </row>
    <row r="119" spans="1:12" ht="13" x14ac:dyDescent="0.35">
      <c r="A119" s="103">
        <v>9</v>
      </c>
      <c r="B119" s="141"/>
      <c r="C119" s="138"/>
      <c r="D119" s="103" t="e">
        <f>VLOOKUP(C119,T_CONDICIONES[],2)</f>
        <v>#N/A</v>
      </c>
      <c r="E119" s="103">
        <f t="shared" si="1"/>
        <v>118</v>
      </c>
      <c r="F119" s="104" t="s">
        <v>153</v>
      </c>
      <c r="G119" s="119" t="s">
        <v>1350</v>
      </c>
      <c r="H119" s="116" t="s">
        <v>1350</v>
      </c>
      <c r="I119" s="106"/>
      <c r="J119" s="118" t="s">
        <v>7</v>
      </c>
      <c r="K119" s="118">
        <v>29</v>
      </c>
      <c r="L119" s="103" t="s">
        <v>150</v>
      </c>
    </row>
    <row r="120" spans="1:12" ht="13" x14ac:dyDescent="0.35">
      <c r="A120" s="103">
        <v>9</v>
      </c>
      <c r="B120" s="141"/>
      <c r="C120" s="138"/>
      <c r="D120" s="103" t="e">
        <f>VLOOKUP(C120,T_CONDICIONES[],2)</f>
        <v>#N/A</v>
      </c>
      <c r="E120" s="103">
        <f t="shared" si="1"/>
        <v>119</v>
      </c>
      <c r="F120" s="104" t="s">
        <v>154</v>
      </c>
      <c r="G120" s="106"/>
      <c r="H120" s="116" t="s">
        <v>1350</v>
      </c>
      <c r="I120" s="106"/>
      <c r="J120" s="118" t="s">
        <v>7</v>
      </c>
      <c r="K120" s="118">
        <v>26</v>
      </c>
      <c r="L120" s="103" t="s">
        <v>150</v>
      </c>
    </row>
    <row r="121" spans="1:12" ht="13" x14ac:dyDescent="0.35">
      <c r="A121" s="103">
        <v>9</v>
      </c>
      <c r="B121" s="141"/>
      <c r="C121" s="138" t="s">
        <v>10</v>
      </c>
      <c r="D121" s="103" t="str">
        <f>VLOOKUP(C121,T_CONDICIONES[],2)</f>
        <v>CN</v>
      </c>
      <c r="E121" s="103">
        <f t="shared" si="1"/>
        <v>120</v>
      </c>
      <c r="F121" s="104" t="s">
        <v>137</v>
      </c>
      <c r="G121" s="106"/>
      <c r="H121" s="116" t="s">
        <v>1350</v>
      </c>
      <c r="I121" s="106"/>
      <c r="J121" s="118" t="s">
        <v>14</v>
      </c>
      <c r="K121" s="118">
        <v>42</v>
      </c>
      <c r="L121" s="103" t="s">
        <v>147</v>
      </c>
    </row>
    <row r="122" spans="1:12" ht="13" x14ac:dyDescent="0.35">
      <c r="A122" s="103">
        <v>9</v>
      </c>
      <c r="B122" s="141"/>
      <c r="C122" s="138"/>
      <c r="D122" s="103" t="e">
        <f>VLOOKUP(C122,T_CONDICIONES[],2)</f>
        <v>#N/A</v>
      </c>
      <c r="E122" s="103">
        <f t="shared" si="1"/>
        <v>121</v>
      </c>
      <c r="F122" s="104" t="s">
        <v>138</v>
      </c>
      <c r="G122" s="106"/>
      <c r="H122" s="116" t="s">
        <v>1350</v>
      </c>
      <c r="I122" s="106"/>
      <c r="J122" s="118" t="s">
        <v>7</v>
      </c>
      <c r="K122" s="118" t="s">
        <v>139</v>
      </c>
      <c r="L122" s="103" t="s">
        <v>147</v>
      </c>
    </row>
    <row r="123" spans="1:12" ht="13" x14ac:dyDescent="0.35">
      <c r="A123" s="103">
        <v>9</v>
      </c>
      <c r="B123" s="141"/>
      <c r="C123" s="138" t="s">
        <v>2</v>
      </c>
      <c r="D123" s="103" t="str">
        <f>VLOOKUP(C123,T_CONDICIONES[],2)</f>
        <v>CHI</v>
      </c>
      <c r="E123" s="103">
        <f t="shared" si="1"/>
        <v>122</v>
      </c>
      <c r="F123" s="104" t="s">
        <v>155</v>
      </c>
      <c r="G123" s="106"/>
      <c r="H123" s="116" t="s">
        <v>1350</v>
      </c>
      <c r="I123" s="106"/>
      <c r="J123" s="118" t="s">
        <v>9</v>
      </c>
      <c r="K123" s="118">
        <v>11</v>
      </c>
      <c r="L123" s="103" t="s">
        <v>150</v>
      </c>
    </row>
    <row r="124" spans="1:12" ht="13" x14ac:dyDescent="0.35">
      <c r="A124" s="103">
        <v>9</v>
      </c>
      <c r="B124" s="141"/>
      <c r="C124" s="138"/>
      <c r="D124" s="103" t="e">
        <f>VLOOKUP(C124,T_CONDICIONES[],2)</f>
        <v>#N/A</v>
      </c>
      <c r="E124" s="103">
        <f t="shared" si="1"/>
        <v>123</v>
      </c>
      <c r="F124" s="104" t="s">
        <v>1335</v>
      </c>
      <c r="G124" s="106"/>
      <c r="H124" s="116" t="s">
        <v>1350</v>
      </c>
      <c r="I124" s="106"/>
      <c r="J124" s="118" t="s">
        <v>9</v>
      </c>
      <c r="K124" s="118">
        <v>11</v>
      </c>
      <c r="L124" s="103" t="s">
        <v>150</v>
      </c>
    </row>
    <row r="125" spans="1:12" ht="13" x14ac:dyDescent="0.35">
      <c r="A125" s="103">
        <v>9</v>
      </c>
      <c r="B125" s="141"/>
      <c r="C125" s="138"/>
      <c r="D125" s="103" t="e">
        <f>VLOOKUP(C125,T_CONDICIONES[],2)</f>
        <v>#N/A</v>
      </c>
      <c r="E125" s="103">
        <f t="shared" si="1"/>
        <v>124</v>
      </c>
      <c r="F125" s="104" t="s">
        <v>157</v>
      </c>
      <c r="G125" s="106"/>
      <c r="H125" s="106"/>
      <c r="I125" s="105" t="s">
        <v>1350</v>
      </c>
      <c r="J125" s="118" t="s">
        <v>9</v>
      </c>
      <c r="K125" s="118" t="s">
        <v>105</v>
      </c>
      <c r="L125" s="103" t="s">
        <v>147</v>
      </c>
    </row>
    <row r="126" spans="1:12" ht="13" x14ac:dyDescent="0.35">
      <c r="A126" s="103">
        <v>9</v>
      </c>
      <c r="B126" s="141"/>
      <c r="C126" s="138" t="s">
        <v>1</v>
      </c>
      <c r="D126" s="103" t="str">
        <f>VLOOKUP(C126,T_CONDICIONES[],2)</f>
        <v>IC</v>
      </c>
      <c r="E126" s="103">
        <f>E125+1</f>
        <v>125</v>
      </c>
      <c r="F126" s="104" t="s">
        <v>1336</v>
      </c>
      <c r="G126" s="106"/>
      <c r="H126" s="106"/>
      <c r="I126" s="105" t="s">
        <v>1350</v>
      </c>
      <c r="J126" s="118" t="s">
        <v>7</v>
      </c>
      <c r="K126" s="118">
        <v>3</v>
      </c>
      <c r="L126" s="103" t="s">
        <v>147</v>
      </c>
    </row>
    <row r="127" spans="1:12" ht="13" x14ac:dyDescent="0.35">
      <c r="A127" s="103">
        <v>9</v>
      </c>
      <c r="B127" s="141"/>
      <c r="C127" s="138"/>
      <c r="D127" s="103" t="e">
        <f>VLOOKUP(C127,T_CONDICIONES[],2)</f>
        <v>#N/A</v>
      </c>
      <c r="E127" s="103">
        <f t="shared" si="1"/>
        <v>126</v>
      </c>
      <c r="F127" s="104" t="s">
        <v>1337</v>
      </c>
      <c r="G127" s="106"/>
      <c r="H127" s="116" t="s">
        <v>1350</v>
      </c>
      <c r="I127" s="106"/>
      <c r="J127" s="118" t="s">
        <v>7</v>
      </c>
      <c r="K127" s="118">
        <v>7</v>
      </c>
      <c r="L127" s="103" t="s">
        <v>150</v>
      </c>
    </row>
    <row r="128" spans="1:12" ht="13" x14ac:dyDescent="0.35">
      <c r="A128" s="103">
        <v>9</v>
      </c>
      <c r="B128" s="141"/>
      <c r="C128" s="138"/>
      <c r="D128" s="103" t="e">
        <f>VLOOKUP(C128,T_CONDICIONES[],2)</f>
        <v>#N/A</v>
      </c>
      <c r="E128" s="103">
        <f t="shared" si="1"/>
        <v>127</v>
      </c>
      <c r="F128" s="104" t="s">
        <v>1338</v>
      </c>
      <c r="G128" s="106"/>
      <c r="H128" s="116" t="s">
        <v>1350</v>
      </c>
      <c r="I128" s="106"/>
      <c r="J128" s="118" t="s">
        <v>7</v>
      </c>
      <c r="K128" s="118">
        <v>4</v>
      </c>
      <c r="L128" s="103" t="s">
        <v>147</v>
      </c>
    </row>
    <row r="129" spans="1:12" ht="13" x14ac:dyDescent="0.35">
      <c r="A129" s="103">
        <v>9</v>
      </c>
      <c r="B129" s="141"/>
      <c r="C129" s="138"/>
      <c r="D129" s="103" t="e">
        <f>VLOOKUP(C129,T_CONDICIONES[],2)</f>
        <v>#N/A</v>
      </c>
      <c r="E129" s="103">
        <f t="shared" si="1"/>
        <v>128</v>
      </c>
      <c r="F129" s="104" t="s">
        <v>1339</v>
      </c>
      <c r="G129" s="106"/>
      <c r="H129" s="106"/>
      <c r="I129" s="105" t="s">
        <v>1350</v>
      </c>
      <c r="J129" s="118" t="s">
        <v>7</v>
      </c>
      <c r="K129" s="118">
        <v>5</v>
      </c>
      <c r="L129" s="103" t="s">
        <v>150</v>
      </c>
    </row>
    <row r="130" spans="1:12" ht="13" x14ac:dyDescent="0.35">
      <c r="A130" s="103">
        <v>9</v>
      </c>
      <c r="B130" s="141"/>
      <c r="C130" s="138"/>
      <c r="D130" s="103" t="e">
        <f>VLOOKUP(C130,T_CONDICIONES[],2)</f>
        <v>#N/A</v>
      </c>
      <c r="E130" s="103">
        <f t="shared" si="1"/>
        <v>129</v>
      </c>
      <c r="F130" s="104" t="s">
        <v>158</v>
      </c>
      <c r="G130" s="119" t="s">
        <v>1350</v>
      </c>
      <c r="H130" s="106"/>
      <c r="I130" s="106"/>
      <c r="J130" s="118" t="s">
        <v>7</v>
      </c>
      <c r="K130" s="118" t="s">
        <v>66</v>
      </c>
      <c r="L130" s="103" t="s">
        <v>147</v>
      </c>
    </row>
    <row r="131" spans="1:12" ht="25" x14ac:dyDescent="0.35">
      <c r="A131" s="103">
        <v>10</v>
      </c>
      <c r="B131" s="141" t="str">
        <f>VLOOKUP(A131,T_POLOS[],2)</f>
        <v>10. Polo Quepos-Parrita-Uvita</v>
      </c>
      <c r="C131" s="138" t="s">
        <v>988</v>
      </c>
      <c r="D131" s="103" t="str">
        <f>VLOOKUP(C131,T_CONDICIONES[],2)</f>
        <v>DE</v>
      </c>
      <c r="E131" s="103">
        <f t="shared" si="1"/>
        <v>130</v>
      </c>
      <c r="F131" s="104" t="s">
        <v>1340</v>
      </c>
      <c r="G131" s="106"/>
      <c r="H131" s="106"/>
      <c r="I131" s="105" t="s">
        <v>1350</v>
      </c>
      <c r="J131" s="118" t="s">
        <v>14</v>
      </c>
      <c r="K131" s="118">
        <v>36</v>
      </c>
      <c r="L131" s="103" t="s">
        <v>161</v>
      </c>
    </row>
    <row r="132" spans="1:12" ht="25" x14ac:dyDescent="0.35">
      <c r="A132" s="103">
        <v>10</v>
      </c>
      <c r="B132" s="141"/>
      <c r="C132" s="138"/>
      <c r="D132" s="103" t="e">
        <f>VLOOKUP(C132,T_CONDICIONES[],2)</f>
        <v>#N/A</v>
      </c>
      <c r="E132" s="103">
        <f t="shared" si="1"/>
        <v>131</v>
      </c>
      <c r="F132" s="104" t="s">
        <v>29</v>
      </c>
      <c r="G132" s="106"/>
      <c r="H132" s="106"/>
      <c r="I132" s="105" t="s">
        <v>1350</v>
      </c>
      <c r="J132" s="118" t="s">
        <v>14</v>
      </c>
      <c r="K132" s="118">
        <v>37</v>
      </c>
      <c r="L132" s="103" t="s">
        <v>161</v>
      </c>
    </row>
    <row r="133" spans="1:12" ht="25" x14ac:dyDescent="0.35">
      <c r="A133" s="103">
        <v>10</v>
      </c>
      <c r="B133" s="141"/>
      <c r="C133" s="138"/>
      <c r="D133" s="103" t="e">
        <f>VLOOKUP(C133,T_CONDICIONES[],2)</f>
        <v>#N/A</v>
      </c>
      <c r="E133" s="103">
        <f t="shared" ref="E133:E176" si="2">E132+1</f>
        <v>132</v>
      </c>
      <c r="F133" s="104" t="s">
        <v>162</v>
      </c>
      <c r="G133" s="106"/>
      <c r="H133" s="116" t="s">
        <v>1350</v>
      </c>
      <c r="I133" s="105" t="s">
        <v>1350</v>
      </c>
      <c r="J133" s="118" t="s">
        <v>7</v>
      </c>
      <c r="K133" s="118">
        <v>32</v>
      </c>
      <c r="L133" s="103" t="s">
        <v>161</v>
      </c>
    </row>
    <row r="134" spans="1:12" ht="25" x14ac:dyDescent="0.35">
      <c r="A134" s="103">
        <v>10</v>
      </c>
      <c r="B134" s="141"/>
      <c r="C134" s="138" t="s">
        <v>989</v>
      </c>
      <c r="D134" s="103" t="str">
        <f>VLOOKUP(C134,T_CONDICIONES[],2)</f>
        <v>IS</v>
      </c>
      <c r="E134" s="103">
        <f t="shared" si="2"/>
        <v>133</v>
      </c>
      <c r="F134" s="104" t="s">
        <v>163</v>
      </c>
      <c r="G134" s="119" t="s">
        <v>1350</v>
      </c>
      <c r="H134" s="116" t="s">
        <v>1350</v>
      </c>
      <c r="I134" s="106"/>
      <c r="J134" s="118" t="s">
        <v>9</v>
      </c>
      <c r="K134" s="118" t="s">
        <v>35</v>
      </c>
      <c r="L134" s="103" t="s">
        <v>164</v>
      </c>
    </row>
    <row r="135" spans="1:12" ht="25" x14ac:dyDescent="0.35">
      <c r="A135" s="103">
        <v>10</v>
      </c>
      <c r="B135" s="141"/>
      <c r="C135" s="138"/>
      <c r="D135" s="103" t="e">
        <f>VLOOKUP(C135,T_CONDICIONES[],2)</f>
        <v>#N/A</v>
      </c>
      <c r="E135" s="103">
        <f t="shared" si="2"/>
        <v>134</v>
      </c>
      <c r="F135" s="104" t="s">
        <v>165</v>
      </c>
      <c r="G135" s="106"/>
      <c r="H135" s="116" t="s">
        <v>1350</v>
      </c>
      <c r="I135" s="106"/>
      <c r="J135" s="118" t="s">
        <v>7</v>
      </c>
      <c r="K135" s="118">
        <v>26</v>
      </c>
      <c r="L135" s="103" t="s">
        <v>166</v>
      </c>
    </row>
    <row r="136" spans="1:12" ht="25" x14ac:dyDescent="0.35">
      <c r="A136" s="103">
        <v>10</v>
      </c>
      <c r="B136" s="141"/>
      <c r="C136" s="138" t="s">
        <v>10</v>
      </c>
      <c r="D136" s="103" t="str">
        <f>VLOOKUP(C136,T_CONDICIONES[],2)</f>
        <v>CN</v>
      </c>
      <c r="E136" s="103">
        <f t="shared" si="2"/>
        <v>135</v>
      </c>
      <c r="F136" s="104" t="s">
        <v>167</v>
      </c>
      <c r="G136" s="106"/>
      <c r="H136" s="116" t="s">
        <v>1350</v>
      </c>
      <c r="I136" s="106"/>
      <c r="J136" s="118" t="s">
        <v>7</v>
      </c>
      <c r="K136" s="118" t="s">
        <v>168</v>
      </c>
      <c r="L136" s="103" t="s">
        <v>161</v>
      </c>
    </row>
    <row r="137" spans="1:12" ht="25" x14ac:dyDescent="0.35">
      <c r="A137" s="103">
        <v>10</v>
      </c>
      <c r="B137" s="141"/>
      <c r="C137" s="138"/>
      <c r="D137" s="103" t="e">
        <f>VLOOKUP(C137,T_CONDICIONES[],2)</f>
        <v>#N/A</v>
      </c>
      <c r="E137" s="103">
        <f t="shared" si="2"/>
        <v>136</v>
      </c>
      <c r="F137" s="104" t="s">
        <v>58</v>
      </c>
      <c r="G137" s="106"/>
      <c r="H137" s="106"/>
      <c r="I137" s="105" t="s">
        <v>1350</v>
      </c>
      <c r="J137" s="118" t="s">
        <v>14</v>
      </c>
      <c r="K137" s="118">
        <v>48</v>
      </c>
      <c r="L137" s="103" t="s">
        <v>161</v>
      </c>
    </row>
    <row r="138" spans="1:12" ht="25" x14ac:dyDescent="0.35">
      <c r="A138" s="103">
        <v>10</v>
      </c>
      <c r="B138" s="141"/>
      <c r="C138" s="138" t="s">
        <v>2</v>
      </c>
      <c r="D138" s="103" t="str">
        <f>VLOOKUP(C138,T_CONDICIONES[],2)</f>
        <v>CHI</v>
      </c>
      <c r="E138" s="103">
        <f t="shared" si="2"/>
        <v>137</v>
      </c>
      <c r="F138" s="104" t="s">
        <v>169</v>
      </c>
      <c r="G138" s="106"/>
      <c r="H138" s="116" t="s">
        <v>1350</v>
      </c>
      <c r="I138" s="106"/>
      <c r="J138" s="118" t="s">
        <v>9</v>
      </c>
      <c r="K138" s="118">
        <v>11</v>
      </c>
      <c r="L138" s="103" t="s">
        <v>166</v>
      </c>
    </row>
    <row r="139" spans="1:12" ht="25" x14ac:dyDescent="0.35">
      <c r="A139" s="103">
        <v>10</v>
      </c>
      <c r="B139" s="141"/>
      <c r="C139" s="138"/>
      <c r="D139" s="103" t="e">
        <f>VLOOKUP(C139,T_CONDICIONES[],2)</f>
        <v>#N/A</v>
      </c>
      <c r="E139" s="103">
        <f t="shared" si="2"/>
        <v>138</v>
      </c>
      <c r="F139" s="104" t="s">
        <v>170</v>
      </c>
      <c r="G139" s="106"/>
      <c r="H139" s="106"/>
      <c r="I139" s="105" t="s">
        <v>1350</v>
      </c>
      <c r="J139" s="118" t="s">
        <v>9</v>
      </c>
      <c r="K139" s="118" t="s">
        <v>105</v>
      </c>
      <c r="L139" s="103" t="s">
        <v>171</v>
      </c>
    </row>
    <row r="140" spans="1:12" ht="25" x14ac:dyDescent="0.35">
      <c r="A140" s="103">
        <v>10</v>
      </c>
      <c r="B140" s="141"/>
      <c r="C140" s="138"/>
      <c r="D140" s="103" t="e">
        <f>VLOOKUP(C140,T_CONDICIONES[],2)</f>
        <v>#N/A</v>
      </c>
      <c r="E140" s="103">
        <f t="shared" si="2"/>
        <v>139</v>
      </c>
      <c r="F140" s="104" t="s">
        <v>42</v>
      </c>
      <c r="G140" s="106"/>
      <c r="H140" s="116" t="s">
        <v>1350</v>
      </c>
      <c r="I140" s="106"/>
      <c r="J140" s="118" t="s">
        <v>7</v>
      </c>
      <c r="K140" s="118">
        <v>19</v>
      </c>
      <c r="L140" s="103" t="s">
        <v>161</v>
      </c>
    </row>
    <row r="141" spans="1:12" ht="25" x14ac:dyDescent="0.35">
      <c r="A141" s="103">
        <v>10</v>
      </c>
      <c r="B141" s="141"/>
      <c r="C141" s="138" t="s">
        <v>1</v>
      </c>
      <c r="D141" s="103" t="str">
        <f>VLOOKUP(C141,T_CONDICIONES[],2)</f>
        <v>IC</v>
      </c>
      <c r="E141" s="103">
        <f t="shared" si="2"/>
        <v>140</v>
      </c>
      <c r="F141" s="104" t="s">
        <v>1341</v>
      </c>
      <c r="G141" s="106"/>
      <c r="H141" s="106"/>
      <c r="I141" s="105" t="s">
        <v>1350</v>
      </c>
      <c r="J141" s="118" t="s">
        <v>7</v>
      </c>
      <c r="K141" s="118">
        <v>5</v>
      </c>
      <c r="L141" s="103" t="s">
        <v>164</v>
      </c>
    </row>
    <row r="142" spans="1:12" ht="25" x14ac:dyDescent="0.35">
      <c r="A142" s="103">
        <v>10</v>
      </c>
      <c r="B142" s="141"/>
      <c r="C142" s="138"/>
      <c r="D142" s="103" t="e">
        <f>VLOOKUP(C142,T_CONDICIONES[],2)</f>
        <v>#N/A</v>
      </c>
      <c r="E142" s="103">
        <f t="shared" si="2"/>
        <v>141</v>
      </c>
      <c r="F142" s="104" t="s">
        <v>1022</v>
      </c>
      <c r="G142" s="119" t="s">
        <v>1350</v>
      </c>
      <c r="H142" s="106"/>
      <c r="I142" s="106"/>
      <c r="J142" s="118" t="s">
        <v>7</v>
      </c>
      <c r="K142" s="118" t="s">
        <v>66</v>
      </c>
      <c r="L142" s="103" t="s">
        <v>171</v>
      </c>
    </row>
    <row r="143" spans="1:12" ht="25" x14ac:dyDescent="0.35">
      <c r="A143" s="103">
        <v>10</v>
      </c>
      <c r="B143" s="141"/>
      <c r="C143" s="138"/>
      <c r="D143" s="103" t="e">
        <f>VLOOKUP(C143,T_CONDICIONES[],2)</f>
        <v>#N/A</v>
      </c>
      <c r="E143" s="103">
        <f t="shared" si="2"/>
        <v>142</v>
      </c>
      <c r="F143" s="104" t="s">
        <v>1342</v>
      </c>
      <c r="G143" s="107"/>
      <c r="H143" s="107"/>
      <c r="I143" s="105" t="s">
        <v>1350</v>
      </c>
      <c r="J143" s="118" t="s">
        <v>7</v>
      </c>
      <c r="K143" s="118">
        <v>3</v>
      </c>
      <c r="L143" s="103" t="s">
        <v>166</v>
      </c>
    </row>
    <row r="144" spans="1:12" ht="25" x14ac:dyDescent="0.35">
      <c r="A144" s="103">
        <v>11</v>
      </c>
      <c r="B144" s="141" t="str">
        <f>VLOOKUP(A144,T_POLOS[],2)</f>
        <v>11. Polo San Isidro-Buenos Aires</v>
      </c>
      <c r="C144" s="138" t="s">
        <v>988</v>
      </c>
      <c r="D144" s="103" t="str">
        <f>VLOOKUP(C144,T_CONDICIONES[],2)</f>
        <v>DE</v>
      </c>
      <c r="E144" s="103">
        <f t="shared" si="2"/>
        <v>143</v>
      </c>
      <c r="F144" s="104" t="s">
        <v>174</v>
      </c>
      <c r="G144" s="106"/>
      <c r="H144" s="116" t="s">
        <v>1350</v>
      </c>
      <c r="I144" s="105" t="s">
        <v>1350</v>
      </c>
      <c r="J144" s="118" t="s">
        <v>14</v>
      </c>
      <c r="K144" s="118" t="s">
        <v>175</v>
      </c>
      <c r="L144" s="103" t="s">
        <v>176</v>
      </c>
    </row>
    <row r="145" spans="1:12" ht="25" x14ac:dyDescent="0.35">
      <c r="A145" s="103">
        <v>11</v>
      </c>
      <c r="B145" s="141"/>
      <c r="C145" s="138"/>
      <c r="D145" s="103" t="e">
        <f>VLOOKUP(C145,T_CONDICIONES[],2)</f>
        <v>#N/A</v>
      </c>
      <c r="E145" s="103">
        <f t="shared" si="2"/>
        <v>144</v>
      </c>
      <c r="F145" s="104" t="s">
        <v>177</v>
      </c>
      <c r="G145" s="106"/>
      <c r="H145" s="116" t="s">
        <v>1350</v>
      </c>
      <c r="I145" s="106"/>
      <c r="J145" s="118" t="s">
        <v>14</v>
      </c>
      <c r="K145" s="118" t="s">
        <v>178</v>
      </c>
      <c r="L145" s="103" t="s">
        <v>171</v>
      </c>
    </row>
    <row r="146" spans="1:12" ht="25" x14ac:dyDescent="0.35">
      <c r="A146" s="103">
        <v>11</v>
      </c>
      <c r="B146" s="141"/>
      <c r="C146" s="138"/>
      <c r="D146" s="103" t="e">
        <f>VLOOKUP(C146,T_CONDICIONES[],2)</f>
        <v>#N/A</v>
      </c>
      <c r="E146" s="103">
        <f t="shared" si="2"/>
        <v>145</v>
      </c>
      <c r="F146" s="104" t="s">
        <v>1343</v>
      </c>
      <c r="G146" s="106"/>
      <c r="H146" s="106"/>
      <c r="I146" s="105" t="s">
        <v>1350</v>
      </c>
      <c r="J146" s="118" t="s">
        <v>14</v>
      </c>
      <c r="K146" s="118" t="s">
        <v>49</v>
      </c>
      <c r="L146" s="103" t="s">
        <v>171</v>
      </c>
    </row>
    <row r="147" spans="1:12" ht="25" x14ac:dyDescent="0.35">
      <c r="A147" s="103">
        <v>11</v>
      </c>
      <c r="B147" s="141"/>
      <c r="C147" s="138" t="s">
        <v>989</v>
      </c>
      <c r="D147" s="103" t="str">
        <f>VLOOKUP(C147,T_CONDICIONES[],2)</f>
        <v>IS</v>
      </c>
      <c r="E147" s="103">
        <f t="shared" si="2"/>
        <v>146</v>
      </c>
      <c r="F147" s="104" t="s">
        <v>180</v>
      </c>
      <c r="G147" s="119" t="s">
        <v>1350</v>
      </c>
      <c r="H147" s="116" t="s">
        <v>1350</v>
      </c>
      <c r="I147" s="106"/>
      <c r="J147" s="118" t="s">
        <v>14</v>
      </c>
      <c r="K147" s="118" t="s">
        <v>181</v>
      </c>
      <c r="L147" s="103" t="s">
        <v>171</v>
      </c>
    </row>
    <row r="148" spans="1:12" ht="13" x14ac:dyDescent="0.35">
      <c r="A148" s="103">
        <v>11</v>
      </c>
      <c r="B148" s="141"/>
      <c r="C148" s="138"/>
      <c r="D148" s="103" t="e">
        <f>VLOOKUP(C148,T_CONDICIONES[],2)</f>
        <v>#N/A</v>
      </c>
      <c r="E148" s="103">
        <f t="shared" si="2"/>
        <v>147</v>
      </c>
      <c r="F148" s="104" t="s">
        <v>182</v>
      </c>
      <c r="G148" s="106"/>
      <c r="H148" s="116" t="s">
        <v>1350</v>
      </c>
      <c r="I148" s="106"/>
      <c r="J148" s="118" t="s">
        <v>9</v>
      </c>
      <c r="K148" s="118">
        <v>28</v>
      </c>
      <c r="L148" s="103" t="s">
        <v>176</v>
      </c>
    </row>
    <row r="149" spans="1:12" ht="25" x14ac:dyDescent="0.35">
      <c r="A149" s="103">
        <v>11</v>
      </c>
      <c r="B149" s="141"/>
      <c r="C149" s="138"/>
      <c r="D149" s="103" t="e">
        <f>VLOOKUP(C149,T_CONDICIONES[],2)</f>
        <v>#N/A</v>
      </c>
      <c r="E149" s="103">
        <f t="shared" si="2"/>
        <v>148</v>
      </c>
      <c r="F149" s="104" t="s">
        <v>183</v>
      </c>
      <c r="G149" s="119" t="s">
        <v>1350</v>
      </c>
      <c r="H149" s="116" t="s">
        <v>1350</v>
      </c>
      <c r="I149" s="106"/>
      <c r="J149" s="118" t="s">
        <v>9</v>
      </c>
      <c r="K149" s="118" t="s">
        <v>184</v>
      </c>
      <c r="L149" s="103" t="s">
        <v>171</v>
      </c>
    </row>
    <row r="150" spans="1:12" ht="13" x14ac:dyDescent="0.35">
      <c r="A150" s="103">
        <v>11</v>
      </c>
      <c r="B150" s="141"/>
      <c r="C150" s="138"/>
      <c r="D150" s="103" t="e">
        <f>VLOOKUP(C150,T_CONDICIONES[],2)</f>
        <v>#N/A</v>
      </c>
      <c r="E150" s="103">
        <f t="shared" si="2"/>
        <v>149</v>
      </c>
      <c r="F150" s="104" t="s">
        <v>185</v>
      </c>
      <c r="G150" s="106"/>
      <c r="H150" s="116" t="s">
        <v>1350</v>
      </c>
      <c r="I150" s="106"/>
      <c r="J150" s="118" t="s">
        <v>7</v>
      </c>
      <c r="K150" s="118">
        <v>26</v>
      </c>
      <c r="L150" s="103" t="s">
        <v>171</v>
      </c>
    </row>
    <row r="151" spans="1:12" ht="25" x14ac:dyDescent="0.35">
      <c r="A151" s="103">
        <v>11</v>
      </c>
      <c r="B151" s="141"/>
      <c r="C151" s="138" t="s">
        <v>10</v>
      </c>
      <c r="D151" s="103" t="str">
        <f>VLOOKUP(C151,T_CONDICIONES[],2)</f>
        <v>CN</v>
      </c>
      <c r="E151" s="103">
        <f t="shared" si="2"/>
        <v>150</v>
      </c>
      <c r="F151" s="104" t="s">
        <v>186</v>
      </c>
      <c r="G151" s="106"/>
      <c r="H151" s="116" t="s">
        <v>1350</v>
      </c>
      <c r="I151" s="106"/>
      <c r="J151" s="118" t="s">
        <v>56</v>
      </c>
      <c r="K151" s="118">
        <v>42</v>
      </c>
      <c r="L151" s="103" t="s">
        <v>176</v>
      </c>
    </row>
    <row r="152" spans="1:12" ht="25" x14ac:dyDescent="0.35">
      <c r="A152" s="103">
        <v>11</v>
      </c>
      <c r="B152" s="141"/>
      <c r="C152" s="138"/>
      <c r="D152" s="103" t="e">
        <f>VLOOKUP(C152,T_CONDICIONES[],2)</f>
        <v>#N/A</v>
      </c>
      <c r="E152" s="103">
        <f t="shared" si="2"/>
        <v>151</v>
      </c>
      <c r="F152" s="104" t="s">
        <v>187</v>
      </c>
      <c r="G152" s="106"/>
      <c r="H152" s="116" t="s">
        <v>1350</v>
      </c>
      <c r="I152" s="105" t="s">
        <v>1350</v>
      </c>
      <c r="J152" s="118" t="s">
        <v>14</v>
      </c>
      <c r="K152" s="118" t="s">
        <v>188</v>
      </c>
      <c r="L152" s="103" t="s">
        <v>176</v>
      </c>
    </row>
    <row r="153" spans="1:12" ht="13" x14ac:dyDescent="0.35">
      <c r="A153" s="103">
        <v>11</v>
      </c>
      <c r="B153" s="141"/>
      <c r="C153" s="138" t="s">
        <v>2</v>
      </c>
      <c r="D153" s="103" t="str">
        <f>VLOOKUP(C153,T_CONDICIONES[],2)</f>
        <v>CHI</v>
      </c>
      <c r="E153" s="103">
        <f t="shared" si="2"/>
        <v>152</v>
      </c>
      <c r="F153" s="104" t="s">
        <v>189</v>
      </c>
      <c r="G153" s="106"/>
      <c r="H153" s="116" t="s">
        <v>1350</v>
      </c>
      <c r="I153" s="106"/>
      <c r="J153" s="118" t="s">
        <v>9</v>
      </c>
      <c r="K153" s="118">
        <v>11</v>
      </c>
      <c r="L153" s="103" t="s">
        <v>171</v>
      </c>
    </row>
    <row r="154" spans="1:12" ht="25" x14ac:dyDescent="0.35">
      <c r="A154" s="103">
        <v>11</v>
      </c>
      <c r="B154" s="141"/>
      <c r="C154" s="138"/>
      <c r="D154" s="103" t="e">
        <f>VLOOKUP(C154,T_CONDICIONES[],2)</f>
        <v>#N/A</v>
      </c>
      <c r="E154" s="103">
        <f t="shared" si="2"/>
        <v>153</v>
      </c>
      <c r="F154" s="104" t="s">
        <v>190</v>
      </c>
      <c r="G154" s="106"/>
      <c r="H154" s="106"/>
      <c r="I154" s="105" t="s">
        <v>1350</v>
      </c>
      <c r="J154" s="118" t="s">
        <v>9</v>
      </c>
      <c r="K154" s="118" t="s">
        <v>124</v>
      </c>
      <c r="L154" s="103" t="s">
        <v>176</v>
      </c>
    </row>
    <row r="155" spans="1:12" ht="13" x14ac:dyDescent="0.35">
      <c r="A155" s="103">
        <v>11</v>
      </c>
      <c r="B155" s="141"/>
      <c r="C155" s="138"/>
      <c r="D155" s="103" t="e">
        <f>VLOOKUP(C155,T_CONDICIONES[],2)</f>
        <v>#N/A</v>
      </c>
      <c r="E155" s="103">
        <f t="shared" si="2"/>
        <v>154</v>
      </c>
      <c r="F155" s="104" t="s">
        <v>191</v>
      </c>
      <c r="G155" s="106"/>
      <c r="H155" s="116" t="s">
        <v>1350</v>
      </c>
      <c r="I155" s="106"/>
      <c r="J155" s="118" t="s">
        <v>7</v>
      </c>
      <c r="K155" s="118">
        <v>19</v>
      </c>
      <c r="L155" s="103" t="s">
        <v>176</v>
      </c>
    </row>
    <row r="156" spans="1:12" ht="13" x14ac:dyDescent="0.35">
      <c r="A156" s="103">
        <v>11</v>
      </c>
      <c r="B156" s="141"/>
      <c r="C156" s="138" t="s">
        <v>1</v>
      </c>
      <c r="D156" s="103" t="str">
        <f>VLOOKUP(C156,T_CONDICIONES[],2)</f>
        <v>IC</v>
      </c>
      <c r="E156" s="103">
        <f t="shared" si="2"/>
        <v>155</v>
      </c>
      <c r="F156" s="104" t="s">
        <v>1344</v>
      </c>
      <c r="G156" s="106"/>
      <c r="H156" s="116" t="s">
        <v>1350</v>
      </c>
      <c r="I156" s="106"/>
      <c r="J156" s="118" t="s">
        <v>7</v>
      </c>
      <c r="K156" s="118">
        <v>8</v>
      </c>
      <c r="L156" s="103" t="s">
        <v>176</v>
      </c>
    </row>
    <row r="157" spans="1:12" ht="13" x14ac:dyDescent="0.35">
      <c r="A157" s="103">
        <v>11</v>
      </c>
      <c r="B157" s="141"/>
      <c r="C157" s="138"/>
      <c r="D157" s="103" t="e">
        <f>VLOOKUP(C157,T_CONDICIONES[],2)</f>
        <v>#N/A</v>
      </c>
      <c r="E157" s="103">
        <f t="shared" si="2"/>
        <v>156</v>
      </c>
      <c r="F157" s="104" t="s">
        <v>1345</v>
      </c>
      <c r="G157" s="106"/>
      <c r="H157" s="116" t="s">
        <v>1350</v>
      </c>
      <c r="I157" s="106"/>
      <c r="J157" s="118" t="s">
        <v>7</v>
      </c>
      <c r="K157" s="118">
        <v>4</v>
      </c>
      <c r="L157" s="103" t="s">
        <v>171</v>
      </c>
    </row>
    <row r="158" spans="1:12" ht="25" x14ac:dyDescent="0.35">
      <c r="A158" s="103">
        <v>11</v>
      </c>
      <c r="B158" s="141"/>
      <c r="C158" s="138"/>
      <c r="D158" s="103" t="e">
        <f>VLOOKUP(C158,T_CONDICIONES[],2)</f>
        <v>#N/A</v>
      </c>
      <c r="E158" s="103">
        <f t="shared" si="2"/>
        <v>157</v>
      </c>
      <c r="F158" s="104" t="s">
        <v>1346</v>
      </c>
      <c r="G158" s="106"/>
      <c r="H158" s="106"/>
      <c r="I158" s="105" t="s">
        <v>1350</v>
      </c>
      <c r="J158" s="118" t="s">
        <v>7</v>
      </c>
      <c r="K158" s="118">
        <v>5</v>
      </c>
      <c r="L158" s="103" t="s">
        <v>171</v>
      </c>
    </row>
    <row r="159" spans="1:12" ht="13" x14ac:dyDescent="0.35">
      <c r="A159" s="103">
        <v>11</v>
      </c>
      <c r="B159" s="141"/>
      <c r="C159" s="138"/>
      <c r="D159" s="103" t="e">
        <f>VLOOKUP(C159,T_CONDICIONES[],2)</f>
        <v>#N/A</v>
      </c>
      <c r="E159" s="103">
        <f t="shared" si="2"/>
        <v>158</v>
      </c>
      <c r="F159" s="104" t="s">
        <v>193</v>
      </c>
      <c r="G159" s="119" t="s">
        <v>1350</v>
      </c>
      <c r="H159" s="106"/>
      <c r="I159" s="106"/>
      <c r="J159" s="118" t="s">
        <v>7</v>
      </c>
      <c r="K159" s="118" t="s">
        <v>66</v>
      </c>
      <c r="L159" s="103" t="s">
        <v>176</v>
      </c>
    </row>
    <row r="160" spans="1:12" ht="25" x14ac:dyDescent="0.35">
      <c r="A160" s="103">
        <v>12</v>
      </c>
      <c r="B160" s="141" t="str">
        <f>VLOOKUP(A160,T_POLOS[],2)</f>
        <v>12. Polo Golfito-Golfo Dulce</v>
      </c>
      <c r="C160" s="138" t="s">
        <v>988</v>
      </c>
      <c r="D160" s="103" t="str">
        <f>VLOOKUP(C160,T_CONDICIONES[],2)</f>
        <v>DE</v>
      </c>
      <c r="E160" s="103">
        <f t="shared" si="2"/>
        <v>159</v>
      </c>
      <c r="F160" s="104" t="s">
        <v>1347</v>
      </c>
      <c r="G160" s="106"/>
      <c r="H160" s="116" t="s">
        <v>1350</v>
      </c>
      <c r="I160" s="105" t="s">
        <v>1350</v>
      </c>
      <c r="J160" s="118" t="s">
        <v>7</v>
      </c>
      <c r="K160" s="118" t="s">
        <v>195</v>
      </c>
      <c r="L160" s="103" t="s">
        <v>176</v>
      </c>
    </row>
    <row r="161" spans="1:12" ht="13" x14ac:dyDescent="0.35">
      <c r="A161" s="103">
        <v>12</v>
      </c>
      <c r="B161" s="141"/>
      <c r="C161" s="138"/>
      <c r="D161" s="103" t="e">
        <f>VLOOKUP(C161,T_CONDICIONES[],2)</f>
        <v>#N/A</v>
      </c>
      <c r="E161" s="103">
        <f t="shared" si="2"/>
        <v>160</v>
      </c>
      <c r="F161" s="104" t="s">
        <v>196</v>
      </c>
      <c r="G161" s="106"/>
      <c r="H161" s="106"/>
      <c r="I161" s="105" t="s">
        <v>1350</v>
      </c>
      <c r="J161" s="118" t="s">
        <v>14</v>
      </c>
      <c r="K161" s="118" t="s">
        <v>197</v>
      </c>
      <c r="L161" s="103" t="s">
        <v>176</v>
      </c>
    </row>
    <row r="162" spans="1:12" ht="25" x14ac:dyDescent="0.35">
      <c r="A162" s="103">
        <v>12</v>
      </c>
      <c r="B162" s="141"/>
      <c r="C162" s="138"/>
      <c r="D162" s="103" t="e">
        <f>VLOOKUP(C162,T_CONDICIONES[],2)</f>
        <v>#N/A</v>
      </c>
      <c r="E162" s="103">
        <f t="shared" si="2"/>
        <v>161</v>
      </c>
      <c r="F162" s="104" t="s">
        <v>198</v>
      </c>
      <c r="G162" s="106"/>
      <c r="H162" s="106"/>
      <c r="I162" s="105" t="s">
        <v>1350</v>
      </c>
      <c r="J162" s="118" t="s">
        <v>14</v>
      </c>
      <c r="K162" s="118">
        <v>36</v>
      </c>
      <c r="L162" s="103" t="s">
        <v>176</v>
      </c>
    </row>
    <row r="163" spans="1:12" ht="25" x14ac:dyDescent="0.35">
      <c r="A163" s="103">
        <v>12</v>
      </c>
      <c r="B163" s="141"/>
      <c r="C163" s="138"/>
      <c r="D163" s="103" t="e">
        <f>VLOOKUP(C163,T_CONDICIONES[],2)</f>
        <v>#N/A</v>
      </c>
      <c r="E163" s="103">
        <f t="shared" si="2"/>
        <v>162</v>
      </c>
      <c r="F163" s="104" t="s">
        <v>199</v>
      </c>
      <c r="G163" s="106"/>
      <c r="H163" s="116" t="s">
        <v>1350</v>
      </c>
      <c r="I163" s="106"/>
      <c r="J163" s="118" t="s">
        <v>7</v>
      </c>
      <c r="K163" s="118" t="s">
        <v>139</v>
      </c>
      <c r="L163" s="103" t="s">
        <v>176</v>
      </c>
    </row>
    <row r="164" spans="1:12" ht="25" x14ac:dyDescent="0.35">
      <c r="A164" s="103">
        <v>12</v>
      </c>
      <c r="B164" s="141"/>
      <c r="C164" s="138" t="s">
        <v>989</v>
      </c>
      <c r="D164" s="103" t="str">
        <f>VLOOKUP(C164,T_CONDICIONES[],2)</f>
        <v>IS</v>
      </c>
      <c r="E164" s="103">
        <f t="shared" si="2"/>
        <v>163</v>
      </c>
      <c r="F164" s="104" t="s">
        <v>202</v>
      </c>
      <c r="G164" s="119" t="s">
        <v>1350</v>
      </c>
      <c r="H164" s="116" t="s">
        <v>1350</v>
      </c>
      <c r="I164" s="106"/>
      <c r="J164" s="118" t="s">
        <v>9</v>
      </c>
      <c r="K164" s="118">
        <v>21</v>
      </c>
      <c r="L164" s="103" t="s">
        <v>171</v>
      </c>
    </row>
    <row r="165" spans="1:12" ht="13" x14ac:dyDescent="0.35">
      <c r="A165" s="103">
        <v>12</v>
      </c>
      <c r="B165" s="141"/>
      <c r="C165" s="138"/>
      <c r="D165" s="103" t="e">
        <f>VLOOKUP(C165,T_CONDICIONES[],2)</f>
        <v>#N/A</v>
      </c>
      <c r="E165" s="103">
        <f t="shared" si="2"/>
        <v>164</v>
      </c>
      <c r="F165" s="104" t="s">
        <v>1348</v>
      </c>
      <c r="G165" s="119" t="s">
        <v>1350</v>
      </c>
      <c r="H165" s="116" t="s">
        <v>1350</v>
      </c>
      <c r="I165" s="106"/>
      <c r="J165" s="118" t="s">
        <v>9</v>
      </c>
      <c r="K165" s="118">
        <v>22</v>
      </c>
      <c r="L165" s="103" t="s">
        <v>176</v>
      </c>
    </row>
    <row r="166" spans="1:12" ht="25" x14ac:dyDescent="0.35">
      <c r="A166" s="103">
        <v>12</v>
      </c>
      <c r="B166" s="141"/>
      <c r="C166" s="138" t="s">
        <v>10</v>
      </c>
      <c r="D166" s="103" t="str">
        <f>VLOOKUP(C166,T_CONDICIONES[],2)</f>
        <v>CN</v>
      </c>
      <c r="E166" s="103">
        <f t="shared" si="2"/>
        <v>165</v>
      </c>
      <c r="F166" s="104" t="s">
        <v>204</v>
      </c>
      <c r="G166" s="106"/>
      <c r="H166" s="116" t="s">
        <v>1350</v>
      </c>
      <c r="I166" s="106"/>
      <c r="J166" s="118" t="s">
        <v>14</v>
      </c>
      <c r="K166" s="118" t="s">
        <v>80</v>
      </c>
      <c r="L166" s="103" t="s">
        <v>176</v>
      </c>
    </row>
    <row r="167" spans="1:12" ht="13" x14ac:dyDescent="0.35">
      <c r="A167" s="103">
        <v>12</v>
      </c>
      <c r="B167" s="141"/>
      <c r="C167" s="138"/>
      <c r="D167" s="103" t="e">
        <f>VLOOKUP(C167,T_CONDICIONES[],2)</f>
        <v>#N/A</v>
      </c>
      <c r="E167" s="103">
        <f t="shared" si="2"/>
        <v>166</v>
      </c>
      <c r="F167" s="104" t="s">
        <v>205</v>
      </c>
      <c r="G167" s="106"/>
      <c r="H167" s="106"/>
      <c r="I167" s="105" t="s">
        <v>1350</v>
      </c>
      <c r="J167" s="118" t="s">
        <v>14</v>
      </c>
      <c r="K167" s="118">
        <v>48</v>
      </c>
      <c r="L167" s="103" t="s">
        <v>176</v>
      </c>
    </row>
    <row r="168" spans="1:12" ht="13" x14ac:dyDescent="0.35">
      <c r="A168" s="103">
        <v>12</v>
      </c>
      <c r="B168" s="141"/>
      <c r="C168" s="138" t="s">
        <v>2</v>
      </c>
      <c r="D168" s="103" t="str">
        <f>VLOOKUP(C168,T_CONDICIONES[],2)</f>
        <v>CHI</v>
      </c>
      <c r="E168" s="103">
        <f t="shared" si="2"/>
        <v>167</v>
      </c>
      <c r="F168" s="104" t="s">
        <v>206</v>
      </c>
      <c r="G168" s="106"/>
      <c r="H168" s="116" t="s">
        <v>1350</v>
      </c>
      <c r="I168" s="106"/>
      <c r="J168" s="118" t="s">
        <v>9</v>
      </c>
      <c r="K168" s="118">
        <v>11</v>
      </c>
      <c r="L168" s="103" t="s">
        <v>171</v>
      </c>
    </row>
    <row r="169" spans="1:12" ht="13" x14ac:dyDescent="0.35">
      <c r="A169" s="103">
        <v>12</v>
      </c>
      <c r="B169" s="141"/>
      <c r="C169" s="138"/>
      <c r="D169" s="103" t="e">
        <f>VLOOKUP(C169,T_CONDICIONES[],2)</f>
        <v>#N/A</v>
      </c>
      <c r="E169" s="103">
        <f t="shared" si="2"/>
        <v>168</v>
      </c>
      <c r="F169" s="104" t="s">
        <v>207</v>
      </c>
      <c r="G169" s="106"/>
      <c r="H169" s="116" t="s">
        <v>1350</v>
      </c>
      <c r="I169" s="106"/>
      <c r="J169" s="118" t="s">
        <v>9</v>
      </c>
      <c r="K169" s="118">
        <v>11</v>
      </c>
      <c r="L169" s="103" t="s">
        <v>171</v>
      </c>
    </row>
    <row r="170" spans="1:12" ht="13" x14ac:dyDescent="0.35">
      <c r="A170" s="103">
        <v>12</v>
      </c>
      <c r="B170" s="141"/>
      <c r="C170" s="138"/>
      <c r="D170" s="103" t="e">
        <f>VLOOKUP(C170,T_CONDICIONES[],2)</f>
        <v>#N/A</v>
      </c>
      <c r="E170" s="103">
        <f t="shared" si="2"/>
        <v>169</v>
      </c>
      <c r="F170" s="104" t="s">
        <v>209</v>
      </c>
      <c r="G170" s="106"/>
      <c r="H170" s="106"/>
      <c r="I170" s="105" t="s">
        <v>1350</v>
      </c>
      <c r="J170" s="118" t="s">
        <v>9</v>
      </c>
      <c r="K170" s="118" t="s">
        <v>105</v>
      </c>
      <c r="L170" s="103" t="s">
        <v>176</v>
      </c>
    </row>
    <row r="171" spans="1:12" ht="25" x14ac:dyDescent="0.35">
      <c r="A171" s="103">
        <v>12</v>
      </c>
      <c r="B171" s="141"/>
      <c r="C171" s="138"/>
      <c r="D171" s="103" t="e">
        <f>VLOOKUP(C171,T_CONDICIONES[],2)</f>
        <v>#N/A</v>
      </c>
      <c r="E171" s="103">
        <f t="shared" si="2"/>
        <v>170</v>
      </c>
      <c r="F171" s="104" t="s">
        <v>210</v>
      </c>
      <c r="G171" s="106"/>
      <c r="H171" s="116" t="s">
        <v>1350</v>
      </c>
      <c r="I171" s="106"/>
      <c r="J171" s="118" t="s">
        <v>7</v>
      </c>
      <c r="K171" s="118" t="s">
        <v>88</v>
      </c>
      <c r="L171" s="103" t="s">
        <v>176</v>
      </c>
    </row>
    <row r="172" spans="1:12" ht="25" x14ac:dyDescent="0.35">
      <c r="A172" s="103">
        <v>12</v>
      </c>
      <c r="B172" s="141"/>
      <c r="C172" s="138" t="s">
        <v>1</v>
      </c>
      <c r="D172" s="103" t="str">
        <f>VLOOKUP(C172,T_CONDICIONES[],2)</f>
        <v>IC</v>
      </c>
      <c r="E172" s="103">
        <f t="shared" si="2"/>
        <v>171</v>
      </c>
      <c r="F172" s="104" t="s">
        <v>1349</v>
      </c>
      <c r="G172" s="106"/>
      <c r="H172" s="116" t="s">
        <v>1350</v>
      </c>
      <c r="I172" s="105" t="s">
        <v>1350</v>
      </c>
      <c r="J172" s="118" t="s">
        <v>7</v>
      </c>
      <c r="K172" s="118" t="s">
        <v>201</v>
      </c>
      <c r="L172" s="103" t="s">
        <v>171</v>
      </c>
    </row>
    <row r="173" spans="1:12" ht="13" x14ac:dyDescent="0.35">
      <c r="A173" s="103">
        <v>12</v>
      </c>
      <c r="B173" s="141"/>
      <c r="C173" s="138"/>
      <c r="D173" s="103" t="e">
        <f>VLOOKUP(C173,T_CONDICIONES[],2)</f>
        <v>#N/A</v>
      </c>
      <c r="E173" s="103">
        <f t="shared" si="2"/>
        <v>172</v>
      </c>
      <c r="F173" s="104" t="s">
        <v>208</v>
      </c>
      <c r="G173" s="106"/>
      <c r="H173" s="116" t="s">
        <v>1350</v>
      </c>
      <c r="I173" s="106"/>
      <c r="J173" s="118" t="s">
        <v>7</v>
      </c>
      <c r="K173" s="118">
        <v>7</v>
      </c>
      <c r="L173" s="103" t="s">
        <v>171</v>
      </c>
    </row>
    <row r="174" spans="1:12" ht="13" x14ac:dyDescent="0.35">
      <c r="A174" s="103">
        <v>12</v>
      </c>
      <c r="B174" s="141"/>
      <c r="C174" s="138"/>
      <c r="D174" s="103" t="e">
        <f>VLOOKUP(C174,T_CONDICIONES[],2)</f>
        <v>#N/A</v>
      </c>
      <c r="E174" s="103">
        <f t="shared" si="2"/>
        <v>173</v>
      </c>
      <c r="F174" s="104" t="s">
        <v>211</v>
      </c>
      <c r="G174" s="106"/>
      <c r="H174" s="106"/>
      <c r="I174" s="105" t="s">
        <v>1350</v>
      </c>
      <c r="J174" s="118" t="s">
        <v>7</v>
      </c>
      <c r="K174" s="118">
        <v>5</v>
      </c>
      <c r="L174" s="103" t="s">
        <v>171</v>
      </c>
    </row>
    <row r="175" spans="1:12" ht="13" x14ac:dyDescent="0.35">
      <c r="A175" s="103">
        <v>12</v>
      </c>
      <c r="B175" s="141"/>
      <c r="C175" s="138"/>
      <c r="D175" s="103" t="e">
        <f>VLOOKUP(C175,T_CONDICIONES[],2)</f>
        <v>#N/A</v>
      </c>
      <c r="E175" s="103">
        <f t="shared" si="2"/>
        <v>174</v>
      </c>
      <c r="F175" s="104" t="s">
        <v>212</v>
      </c>
      <c r="G175" s="119" t="s">
        <v>1350</v>
      </c>
      <c r="H175" s="106"/>
      <c r="I175" s="106"/>
      <c r="J175" s="118" t="s">
        <v>7</v>
      </c>
      <c r="K175" s="118" t="s">
        <v>66</v>
      </c>
      <c r="L175" s="103" t="s">
        <v>176</v>
      </c>
    </row>
    <row r="176" spans="1:12" ht="25" x14ac:dyDescent="0.35">
      <c r="A176" s="103">
        <v>12</v>
      </c>
      <c r="B176" s="141"/>
      <c r="C176" s="138"/>
      <c r="D176" s="103" t="e">
        <f>VLOOKUP(C176,T_CONDICIONES[],2)</f>
        <v>#N/A</v>
      </c>
      <c r="E176" s="103">
        <f t="shared" si="2"/>
        <v>175</v>
      </c>
      <c r="F176" s="104" t="s">
        <v>1319</v>
      </c>
      <c r="G176" s="106"/>
      <c r="H176" s="106"/>
      <c r="I176" s="105" t="s">
        <v>1350</v>
      </c>
      <c r="J176" s="118" t="s">
        <v>7</v>
      </c>
      <c r="K176" s="118">
        <v>3</v>
      </c>
      <c r="L176" s="103" t="s">
        <v>176</v>
      </c>
    </row>
  </sheetData>
  <mergeCells count="66">
    <mergeCell ref="B144:B159"/>
    <mergeCell ref="B160:B176"/>
    <mergeCell ref="C172:C176"/>
    <mergeCell ref="B2:B18"/>
    <mergeCell ref="B19:B32"/>
    <mergeCell ref="B33:B49"/>
    <mergeCell ref="B50:B66"/>
    <mergeCell ref="B67:B82"/>
    <mergeCell ref="B83:B97"/>
    <mergeCell ref="B98:B113"/>
    <mergeCell ref="B114:B130"/>
    <mergeCell ref="B131:B143"/>
    <mergeCell ref="C153:C155"/>
    <mergeCell ref="C156:C159"/>
    <mergeCell ref="C160:C163"/>
    <mergeCell ref="C164:C165"/>
    <mergeCell ref="C166:C167"/>
    <mergeCell ref="C168:C171"/>
    <mergeCell ref="C136:C137"/>
    <mergeCell ref="C138:C140"/>
    <mergeCell ref="C141:C143"/>
    <mergeCell ref="C144:C146"/>
    <mergeCell ref="C147:C150"/>
    <mergeCell ref="C151:C152"/>
    <mergeCell ref="C134:C135"/>
    <mergeCell ref="C98:C100"/>
    <mergeCell ref="C101:C104"/>
    <mergeCell ref="C105:C106"/>
    <mergeCell ref="C107:C109"/>
    <mergeCell ref="C110:C113"/>
    <mergeCell ref="C114:C115"/>
    <mergeCell ref="C116:C120"/>
    <mergeCell ref="C121:C122"/>
    <mergeCell ref="C123:C125"/>
    <mergeCell ref="C126:C130"/>
    <mergeCell ref="C131:C133"/>
    <mergeCell ref="C95:C97"/>
    <mergeCell ref="C61:C63"/>
    <mergeCell ref="C64:C66"/>
    <mergeCell ref="C67:C71"/>
    <mergeCell ref="C72:C74"/>
    <mergeCell ref="C75:C76"/>
    <mergeCell ref="C77:C78"/>
    <mergeCell ref="C79:C82"/>
    <mergeCell ref="C83:C85"/>
    <mergeCell ref="C86:C89"/>
    <mergeCell ref="C90:C91"/>
    <mergeCell ref="C92:C94"/>
    <mergeCell ref="C57:C60"/>
    <mergeCell ref="C23:C24"/>
    <mergeCell ref="C25:C26"/>
    <mergeCell ref="C27:C29"/>
    <mergeCell ref="C30:C32"/>
    <mergeCell ref="C33:C34"/>
    <mergeCell ref="C35:C37"/>
    <mergeCell ref="C38:C41"/>
    <mergeCell ref="C42:C45"/>
    <mergeCell ref="C46:C49"/>
    <mergeCell ref="C50:C53"/>
    <mergeCell ref="C54:C56"/>
    <mergeCell ref="C19:C22"/>
    <mergeCell ref="C2:C5"/>
    <mergeCell ref="C6:C7"/>
    <mergeCell ref="C8:C11"/>
    <mergeCell ref="C12:C15"/>
    <mergeCell ref="C16:C18"/>
  </mergeCells>
  <conditionalFormatting sqref="C2">
    <cfRule type="expression" dxfId="9" priority="6">
      <formula>D2="de"</formula>
    </cfRule>
    <cfRule type="expression" dxfId="8" priority="7">
      <formula>D2="chi"</formula>
    </cfRule>
    <cfRule type="expression" dxfId="7" priority="8">
      <formula>D2="is"</formula>
    </cfRule>
    <cfRule type="expression" dxfId="6" priority="9">
      <formula>D2="cn"</formula>
    </cfRule>
    <cfRule type="expression" dxfId="5" priority="10">
      <formula>D2="ic"</formula>
    </cfRule>
  </conditionalFormatting>
  <conditionalFormatting sqref="C6 C8 C12 C16 C19 C23 C25 C27 C30 C33 C35 C38 C42 C46 C50 C54 C57 C61 C64 C67 C72 C75 C77 C79 C83 C86 C90 C92 C95 C98 C101 C105 C107 C110 C114 C116 C121 C123 C126 C131 C134 C136 C138 C141 C144 C147 C151 C153 C156 C160 C164 C166 C168 C172">
    <cfRule type="expression" dxfId="4" priority="1">
      <formula>D6="de"</formula>
    </cfRule>
    <cfRule type="expression" dxfId="3" priority="2">
      <formula>D6="chi"</formula>
    </cfRule>
    <cfRule type="expression" dxfId="2" priority="3">
      <formula>D6="is"</formula>
    </cfRule>
    <cfRule type="expression" dxfId="1" priority="4">
      <formula>D6="cn"</formula>
    </cfRule>
    <cfRule type="expression" dxfId="0" priority="5">
      <formula>D6="ic"</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65"/>
  <sheetViews>
    <sheetView showGridLines="0" tabSelected="1" workbookViewId="0">
      <pane ySplit="1" topLeftCell="A43" activePane="bottomLeft" state="frozen"/>
      <selection pane="bottomLeft"/>
    </sheetView>
  </sheetViews>
  <sheetFormatPr baseColWidth="10" defaultColWidth="10.81640625" defaultRowHeight="12.5" x14ac:dyDescent="0.35"/>
  <cols>
    <col min="1" max="1" width="18.54296875" style="122" customWidth="1"/>
    <col min="2" max="2" width="21.453125" style="122" customWidth="1"/>
    <col min="3" max="3" width="31.81640625" style="122" bestFit="1" customWidth="1"/>
    <col min="4" max="4" width="22.453125" style="122" customWidth="1"/>
    <col min="5" max="5" width="25.453125" style="122" customWidth="1"/>
    <col min="6" max="16384" width="10.81640625" style="64"/>
  </cols>
  <sheetData>
    <row r="1" spans="1:5" s="120" customFormat="1" ht="20.149999999999999" customHeight="1" thickBot="1" x14ac:dyDescent="0.4">
      <c r="A1" s="121" t="s">
        <v>677</v>
      </c>
      <c r="B1" s="121" t="s">
        <v>1207</v>
      </c>
      <c r="C1" s="121" t="s">
        <v>222</v>
      </c>
      <c r="D1" s="121" t="s">
        <v>3</v>
      </c>
      <c r="E1" s="121" t="s">
        <v>1041</v>
      </c>
    </row>
    <row r="2" spans="1:5" x14ac:dyDescent="0.35">
      <c r="A2" s="122" t="s">
        <v>1106</v>
      </c>
      <c r="B2" s="122" t="s">
        <v>1106</v>
      </c>
      <c r="C2" s="122" t="s">
        <v>360</v>
      </c>
      <c r="D2" s="122" t="s">
        <v>1113</v>
      </c>
      <c r="E2" s="122" t="s">
        <v>1145</v>
      </c>
    </row>
    <row r="3" spans="1:5" x14ac:dyDescent="0.35">
      <c r="A3" s="122" t="s">
        <v>1106</v>
      </c>
      <c r="B3" s="122" t="s">
        <v>1106</v>
      </c>
      <c r="C3" s="122" t="s">
        <v>361</v>
      </c>
      <c r="D3" s="122" t="s">
        <v>1113</v>
      </c>
      <c r="E3" s="122" t="s">
        <v>1145</v>
      </c>
    </row>
    <row r="4" spans="1:5" x14ac:dyDescent="0.35">
      <c r="A4" s="122" t="s">
        <v>1106</v>
      </c>
      <c r="B4" s="122" t="s">
        <v>1106</v>
      </c>
      <c r="C4" s="122" t="s">
        <v>249</v>
      </c>
      <c r="D4" s="122" t="s">
        <v>1113</v>
      </c>
      <c r="E4" s="122" t="s">
        <v>1145</v>
      </c>
    </row>
    <row r="5" spans="1:5" x14ac:dyDescent="0.35">
      <c r="A5" s="122" t="s">
        <v>1106</v>
      </c>
      <c r="B5" s="122" t="s">
        <v>1106</v>
      </c>
      <c r="C5" s="122" t="s">
        <v>568</v>
      </c>
      <c r="D5" s="122" t="s">
        <v>1113</v>
      </c>
      <c r="E5" s="122" t="s">
        <v>1145</v>
      </c>
    </row>
    <row r="6" spans="1:5" x14ac:dyDescent="0.35">
      <c r="A6" s="122" t="s">
        <v>1106</v>
      </c>
      <c r="B6" s="122" t="s">
        <v>1106</v>
      </c>
      <c r="C6" s="122" t="s">
        <v>1179</v>
      </c>
      <c r="D6" s="122" t="s">
        <v>1113</v>
      </c>
      <c r="E6" s="122" t="s">
        <v>1145</v>
      </c>
    </row>
    <row r="7" spans="1:5" x14ac:dyDescent="0.35">
      <c r="A7" s="122" t="s">
        <v>1106</v>
      </c>
      <c r="B7" s="122" t="s">
        <v>1106</v>
      </c>
      <c r="C7" s="122" t="s">
        <v>1183</v>
      </c>
      <c r="D7" s="122" t="s">
        <v>1113</v>
      </c>
      <c r="E7" s="122" t="s">
        <v>1145</v>
      </c>
    </row>
    <row r="8" spans="1:5" x14ac:dyDescent="0.35">
      <c r="A8" s="122" t="s">
        <v>1106</v>
      </c>
      <c r="B8" s="122" t="s">
        <v>1106</v>
      </c>
      <c r="C8" s="122" t="s">
        <v>328</v>
      </c>
      <c r="D8" s="122" t="s">
        <v>1113</v>
      </c>
      <c r="E8" s="122" t="s">
        <v>1145</v>
      </c>
    </row>
    <row r="9" spans="1:5" x14ac:dyDescent="0.35">
      <c r="A9" s="122" t="s">
        <v>1106</v>
      </c>
      <c r="B9" s="122" t="s">
        <v>1106</v>
      </c>
      <c r="C9" s="122" t="s">
        <v>247</v>
      </c>
      <c r="D9" s="122" t="s">
        <v>1113</v>
      </c>
      <c r="E9" s="122" t="s">
        <v>1145</v>
      </c>
    </row>
    <row r="10" spans="1:5" x14ac:dyDescent="0.35">
      <c r="A10" s="122" t="s">
        <v>1106</v>
      </c>
      <c r="B10" s="122" t="s">
        <v>1106</v>
      </c>
      <c r="C10" s="122" t="s">
        <v>306</v>
      </c>
      <c r="D10" s="122" t="s">
        <v>1113</v>
      </c>
      <c r="E10" s="122" t="s">
        <v>1145</v>
      </c>
    </row>
    <row r="11" spans="1:5" x14ac:dyDescent="0.35">
      <c r="A11" s="122" t="s">
        <v>1106</v>
      </c>
      <c r="B11" s="122" t="s">
        <v>1106</v>
      </c>
      <c r="C11" s="122" t="s">
        <v>506</v>
      </c>
      <c r="D11" s="122" t="s">
        <v>1113</v>
      </c>
      <c r="E11" s="122" t="s">
        <v>1145</v>
      </c>
    </row>
    <row r="12" spans="1:5" x14ac:dyDescent="0.35">
      <c r="A12" s="122" t="s">
        <v>1106</v>
      </c>
      <c r="B12" s="122" t="s">
        <v>1106</v>
      </c>
      <c r="C12" s="122" t="s">
        <v>248</v>
      </c>
      <c r="D12" s="122" t="s">
        <v>1113</v>
      </c>
      <c r="E12" s="122" t="s">
        <v>1145</v>
      </c>
    </row>
    <row r="13" spans="1:5" x14ac:dyDescent="0.35">
      <c r="A13" s="122" t="s">
        <v>1106</v>
      </c>
      <c r="B13" s="122" t="s">
        <v>1106</v>
      </c>
      <c r="C13" s="122" t="s">
        <v>365</v>
      </c>
      <c r="D13" s="122" t="s">
        <v>1113</v>
      </c>
      <c r="E13" s="122" t="s">
        <v>1145</v>
      </c>
    </row>
    <row r="14" spans="1:5" x14ac:dyDescent="0.35">
      <c r="A14" s="122" t="s">
        <v>1106</v>
      </c>
      <c r="B14" s="122" t="s">
        <v>1106</v>
      </c>
      <c r="C14" s="122" t="s">
        <v>1168</v>
      </c>
      <c r="D14" s="122" t="s">
        <v>1113</v>
      </c>
      <c r="E14" s="122" t="s">
        <v>1145</v>
      </c>
    </row>
    <row r="15" spans="1:5" x14ac:dyDescent="0.35">
      <c r="A15" s="122" t="s">
        <v>1106</v>
      </c>
      <c r="B15" s="122" t="s">
        <v>1172</v>
      </c>
      <c r="C15" s="122" t="s">
        <v>387</v>
      </c>
      <c r="D15" s="122" t="s">
        <v>1113</v>
      </c>
      <c r="E15" s="122" t="s">
        <v>1145</v>
      </c>
    </row>
    <row r="16" spans="1:5" x14ac:dyDescent="0.35">
      <c r="A16" s="122" t="s">
        <v>1106</v>
      </c>
      <c r="B16" s="122" t="s">
        <v>1172</v>
      </c>
      <c r="C16" s="122" t="s">
        <v>505</v>
      </c>
      <c r="D16" s="122" t="s">
        <v>1113</v>
      </c>
      <c r="E16" s="122" t="s">
        <v>1145</v>
      </c>
    </row>
    <row r="17" spans="1:5" x14ac:dyDescent="0.35">
      <c r="A17" s="122" t="s">
        <v>1106</v>
      </c>
      <c r="B17" s="122" t="s">
        <v>1172</v>
      </c>
      <c r="C17" s="122" t="s">
        <v>329</v>
      </c>
      <c r="D17" s="122" t="s">
        <v>1113</v>
      </c>
      <c r="E17" s="122" t="s">
        <v>1145</v>
      </c>
    </row>
    <row r="18" spans="1:5" x14ac:dyDescent="0.35">
      <c r="A18" s="122" t="s">
        <v>1106</v>
      </c>
      <c r="B18" s="122" t="s">
        <v>1172</v>
      </c>
      <c r="C18" s="122" t="s">
        <v>506</v>
      </c>
      <c r="D18" s="122" t="s">
        <v>1113</v>
      </c>
      <c r="E18" s="122" t="s">
        <v>1145</v>
      </c>
    </row>
    <row r="19" spans="1:5" x14ac:dyDescent="0.35">
      <c r="A19" s="122" t="s">
        <v>1106</v>
      </c>
      <c r="B19" s="122" t="s">
        <v>1172</v>
      </c>
      <c r="C19" s="122" t="s">
        <v>389</v>
      </c>
      <c r="D19" s="122" t="s">
        <v>1113</v>
      </c>
      <c r="E19" s="122" t="s">
        <v>1145</v>
      </c>
    </row>
    <row r="20" spans="1:5" x14ac:dyDescent="0.35">
      <c r="A20" s="122" t="s">
        <v>1106</v>
      </c>
      <c r="B20" s="122" t="s">
        <v>1191</v>
      </c>
      <c r="C20" s="122" t="s">
        <v>381</v>
      </c>
      <c r="D20" s="122" t="s">
        <v>1113</v>
      </c>
      <c r="E20" s="122" t="s">
        <v>1145</v>
      </c>
    </row>
    <row r="21" spans="1:5" x14ac:dyDescent="0.35">
      <c r="A21" s="122" t="s">
        <v>1106</v>
      </c>
      <c r="B21" s="122" t="s">
        <v>1191</v>
      </c>
      <c r="C21" s="122" t="s">
        <v>377</v>
      </c>
      <c r="D21" s="122" t="s">
        <v>1113</v>
      </c>
      <c r="E21" s="122" t="s">
        <v>1145</v>
      </c>
    </row>
    <row r="22" spans="1:5" x14ac:dyDescent="0.35">
      <c r="A22" s="122" t="s">
        <v>1106</v>
      </c>
      <c r="B22" s="122" t="s">
        <v>1191</v>
      </c>
      <c r="C22" s="122" t="s">
        <v>380</v>
      </c>
      <c r="D22" s="122" t="s">
        <v>1113</v>
      </c>
      <c r="E22" s="122" t="s">
        <v>1145</v>
      </c>
    </row>
    <row r="23" spans="1:5" x14ac:dyDescent="0.35">
      <c r="A23" s="122" t="s">
        <v>1106</v>
      </c>
      <c r="B23" s="122" t="s">
        <v>1191</v>
      </c>
      <c r="C23" s="122" t="s">
        <v>306</v>
      </c>
      <c r="D23" s="122" t="s">
        <v>1113</v>
      </c>
      <c r="E23" s="122" t="s">
        <v>1145</v>
      </c>
    </row>
    <row r="24" spans="1:5" x14ac:dyDescent="0.35">
      <c r="A24" s="122" t="s">
        <v>1106</v>
      </c>
      <c r="B24" s="122" t="s">
        <v>1191</v>
      </c>
      <c r="C24" s="122" t="s">
        <v>233</v>
      </c>
      <c r="D24" s="122" t="s">
        <v>1113</v>
      </c>
      <c r="E24" s="122" t="s">
        <v>1145</v>
      </c>
    </row>
    <row r="25" spans="1:5" x14ac:dyDescent="0.35">
      <c r="A25" s="122" t="s">
        <v>1106</v>
      </c>
      <c r="B25" s="122" t="s">
        <v>1191</v>
      </c>
      <c r="C25" s="122" t="s">
        <v>378</v>
      </c>
      <c r="D25" s="122" t="s">
        <v>1113</v>
      </c>
      <c r="E25" s="122" t="s">
        <v>1145</v>
      </c>
    </row>
    <row r="26" spans="1:5" x14ac:dyDescent="0.35">
      <c r="A26" s="122" t="s">
        <v>1106</v>
      </c>
      <c r="B26" s="122" t="s">
        <v>1191</v>
      </c>
      <c r="C26" s="122" t="s">
        <v>379</v>
      </c>
      <c r="D26" s="122" t="s">
        <v>1113</v>
      </c>
      <c r="E26" s="122" t="s">
        <v>1145</v>
      </c>
    </row>
    <row r="27" spans="1:5" x14ac:dyDescent="0.35">
      <c r="A27" s="122" t="s">
        <v>1106</v>
      </c>
      <c r="B27" s="122" t="s">
        <v>1194</v>
      </c>
      <c r="C27" s="122" t="s">
        <v>1203</v>
      </c>
      <c r="D27" s="122" t="s">
        <v>1113</v>
      </c>
      <c r="E27" s="122" t="s">
        <v>1145</v>
      </c>
    </row>
    <row r="28" spans="1:5" x14ac:dyDescent="0.35">
      <c r="A28" s="122" t="s">
        <v>1106</v>
      </c>
      <c r="B28" s="122" t="s">
        <v>1194</v>
      </c>
      <c r="C28" s="122" t="s">
        <v>1195</v>
      </c>
      <c r="D28" s="122" t="s">
        <v>1113</v>
      </c>
      <c r="E28" s="122" t="s">
        <v>1145</v>
      </c>
    </row>
    <row r="29" spans="1:5" x14ac:dyDescent="0.35">
      <c r="A29" s="122" t="s">
        <v>1106</v>
      </c>
      <c r="B29" s="122" t="s">
        <v>1194</v>
      </c>
      <c r="C29" s="122" t="s">
        <v>391</v>
      </c>
      <c r="D29" s="122" t="s">
        <v>1113</v>
      </c>
      <c r="E29" s="122" t="s">
        <v>1145</v>
      </c>
    </row>
    <row r="30" spans="1:5" x14ac:dyDescent="0.35">
      <c r="A30" s="122" t="s">
        <v>1106</v>
      </c>
      <c r="B30" s="122" t="s">
        <v>1194</v>
      </c>
      <c r="C30" s="122" t="s">
        <v>393</v>
      </c>
      <c r="D30" s="122" t="s">
        <v>1113</v>
      </c>
      <c r="E30" s="122" t="s">
        <v>1145</v>
      </c>
    </row>
    <row r="31" spans="1:5" x14ac:dyDescent="0.35">
      <c r="A31" s="122" t="s">
        <v>1106</v>
      </c>
      <c r="B31" s="122" t="s">
        <v>1194</v>
      </c>
      <c r="C31" s="122" t="s">
        <v>1192</v>
      </c>
      <c r="D31" s="122" t="s">
        <v>1113</v>
      </c>
      <c r="E31" s="122" t="s">
        <v>1145</v>
      </c>
    </row>
    <row r="32" spans="1:5" x14ac:dyDescent="0.35">
      <c r="A32" s="122" t="s">
        <v>1106</v>
      </c>
      <c r="B32" s="122" t="s">
        <v>1194</v>
      </c>
      <c r="C32" s="122" t="s">
        <v>506</v>
      </c>
      <c r="D32" s="122" t="s">
        <v>1113</v>
      </c>
      <c r="E32" s="122" t="s">
        <v>1145</v>
      </c>
    </row>
    <row r="33" spans="1:5" x14ac:dyDescent="0.35">
      <c r="A33" s="122" t="s">
        <v>1106</v>
      </c>
      <c r="B33" s="122" t="s">
        <v>1194</v>
      </c>
      <c r="C33" s="122" t="s">
        <v>317</v>
      </c>
      <c r="D33" s="122" t="s">
        <v>1113</v>
      </c>
      <c r="E33" s="122" t="s">
        <v>1145</v>
      </c>
    </row>
    <row r="34" spans="1:5" x14ac:dyDescent="0.35">
      <c r="A34" s="122" t="s">
        <v>1106</v>
      </c>
      <c r="B34" s="122" t="s">
        <v>1194</v>
      </c>
      <c r="C34" s="122" t="s">
        <v>250</v>
      </c>
      <c r="D34" s="122" t="s">
        <v>1113</v>
      </c>
      <c r="E34" s="122" t="s">
        <v>1145</v>
      </c>
    </row>
    <row r="35" spans="1:5" x14ac:dyDescent="0.35">
      <c r="A35" s="122" t="s">
        <v>1106</v>
      </c>
      <c r="B35" s="122" t="s">
        <v>1136</v>
      </c>
      <c r="C35" s="122" t="s">
        <v>406</v>
      </c>
      <c r="D35" s="122" t="s">
        <v>1057</v>
      </c>
      <c r="E35" s="122" t="s">
        <v>1133</v>
      </c>
    </row>
    <row r="36" spans="1:5" x14ac:dyDescent="0.35">
      <c r="A36" s="122" t="s">
        <v>1106</v>
      </c>
      <c r="B36" s="122" t="s">
        <v>1136</v>
      </c>
      <c r="C36" s="122" t="s">
        <v>1137</v>
      </c>
      <c r="D36" s="122" t="s">
        <v>1057</v>
      </c>
      <c r="E36" s="122" t="s">
        <v>1133</v>
      </c>
    </row>
    <row r="37" spans="1:5" x14ac:dyDescent="0.35">
      <c r="A37" s="122" t="s">
        <v>1106</v>
      </c>
      <c r="B37" s="122" t="s">
        <v>1136</v>
      </c>
      <c r="C37" s="122" t="s">
        <v>1138</v>
      </c>
      <c r="D37" s="122" t="s">
        <v>1057</v>
      </c>
      <c r="E37" s="122" t="s">
        <v>1133</v>
      </c>
    </row>
    <row r="38" spans="1:5" x14ac:dyDescent="0.35">
      <c r="A38" s="122" t="s">
        <v>1106</v>
      </c>
      <c r="B38" s="122" t="s">
        <v>1136</v>
      </c>
      <c r="C38" s="122" t="s">
        <v>403</v>
      </c>
      <c r="D38" s="122" t="s">
        <v>1057</v>
      </c>
      <c r="E38" s="122" t="s">
        <v>1133</v>
      </c>
    </row>
    <row r="39" spans="1:5" x14ac:dyDescent="0.35">
      <c r="A39" s="122" t="s">
        <v>1106</v>
      </c>
      <c r="B39" s="122" t="s">
        <v>1188</v>
      </c>
      <c r="C39" s="122" t="s">
        <v>396</v>
      </c>
      <c r="D39" s="122" t="s">
        <v>1113</v>
      </c>
      <c r="E39" s="122" t="s">
        <v>1145</v>
      </c>
    </row>
    <row r="40" spans="1:5" x14ac:dyDescent="0.35">
      <c r="A40" s="122" t="s">
        <v>1106</v>
      </c>
      <c r="B40" s="122" t="s">
        <v>1188</v>
      </c>
      <c r="C40" s="122" t="s">
        <v>397</v>
      </c>
      <c r="D40" s="122" t="s">
        <v>1113</v>
      </c>
      <c r="E40" s="122" t="s">
        <v>1145</v>
      </c>
    </row>
    <row r="41" spans="1:5" x14ac:dyDescent="0.35">
      <c r="A41" s="122" t="s">
        <v>1106</v>
      </c>
      <c r="B41" s="122" t="s">
        <v>1188</v>
      </c>
      <c r="C41" s="122" t="s">
        <v>398</v>
      </c>
      <c r="D41" s="122" t="s">
        <v>1113</v>
      </c>
      <c r="E41" s="122" t="s">
        <v>1145</v>
      </c>
    </row>
    <row r="42" spans="1:5" x14ac:dyDescent="0.35">
      <c r="A42" s="122" t="s">
        <v>1106</v>
      </c>
      <c r="B42" s="122" t="s">
        <v>1188</v>
      </c>
      <c r="C42" s="122" t="s">
        <v>1193</v>
      </c>
      <c r="D42" s="122" t="s">
        <v>1113</v>
      </c>
      <c r="E42" s="122" t="s">
        <v>1145</v>
      </c>
    </row>
    <row r="43" spans="1:5" x14ac:dyDescent="0.35">
      <c r="A43" s="122" t="s">
        <v>1106</v>
      </c>
      <c r="B43" s="122" t="s">
        <v>1188</v>
      </c>
      <c r="C43" s="122" t="s">
        <v>394</v>
      </c>
      <c r="D43" s="122" t="s">
        <v>1113</v>
      </c>
      <c r="E43" s="122" t="s">
        <v>1145</v>
      </c>
    </row>
    <row r="44" spans="1:5" x14ac:dyDescent="0.35">
      <c r="A44" s="122" t="s">
        <v>1106</v>
      </c>
      <c r="B44" s="122" t="s">
        <v>1188</v>
      </c>
      <c r="C44" s="122" t="s">
        <v>262</v>
      </c>
      <c r="D44" s="122" t="s">
        <v>1113</v>
      </c>
      <c r="E44" s="122" t="s">
        <v>1145</v>
      </c>
    </row>
    <row r="45" spans="1:5" x14ac:dyDescent="0.35">
      <c r="A45" s="122" t="s">
        <v>1106</v>
      </c>
      <c r="B45" s="122" t="s">
        <v>1188</v>
      </c>
      <c r="C45" s="122" t="s">
        <v>395</v>
      </c>
      <c r="D45" s="122" t="s">
        <v>1113</v>
      </c>
      <c r="E45" s="122" t="s">
        <v>1145</v>
      </c>
    </row>
    <row r="46" spans="1:5" x14ac:dyDescent="0.35">
      <c r="A46" s="122" t="s">
        <v>1106</v>
      </c>
      <c r="B46" s="122" t="s">
        <v>1204</v>
      </c>
      <c r="C46" s="122" t="s">
        <v>402</v>
      </c>
      <c r="D46" s="122" t="s">
        <v>1113</v>
      </c>
      <c r="E46" s="122" t="s">
        <v>1145</v>
      </c>
    </row>
    <row r="47" spans="1:5" x14ac:dyDescent="0.35">
      <c r="A47" s="122" t="s">
        <v>1106</v>
      </c>
      <c r="B47" s="122" t="s">
        <v>1190</v>
      </c>
      <c r="C47" s="122" t="s">
        <v>401</v>
      </c>
      <c r="D47" s="122" t="s">
        <v>1113</v>
      </c>
      <c r="E47" s="122" t="s">
        <v>1145</v>
      </c>
    </row>
    <row r="48" spans="1:5" x14ac:dyDescent="0.35">
      <c r="A48" s="122" t="s">
        <v>1106</v>
      </c>
      <c r="B48" s="122" t="s">
        <v>1190</v>
      </c>
      <c r="C48" s="122" t="s">
        <v>317</v>
      </c>
      <c r="D48" s="122" t="s">
        <v>1113</v>
      </c>
      <c r="E48" s="122" t="s">
        <v>1145</v>
      </c>
    </row>
    <row r="49" spans="1:5" x14ac:dyDescent="0.35">
      <c r="A49" s="122" t="s">
        <v>1106</v>
      </c>
      <c r="B49" s="122" t="s">
        <v>1190</v>
      </c>
      <c r="C49" s="122" t="s">
        <v>327</v>
      </c>
      <c r="D49" s="122" t="s">
        <v>1113</v>
      </c>
      <c r="E49" s="122" t="s">
        <v>1145</v>
      </c>
    </row>
    <row r="50" spans="1:5" x14ac:dyDescent="0.35">
      <c r="A50" s="122" t="s">
        <v>1106</v>
      </c>
      <c r="B50" s="122" t="s">
        <v>1190</v>
      </c>
      <c r="C50" s="122" t="s">
        <v>248</v>
      </c>
      <c r="D50" s="122" t="s">
        <v>1113</v>
      </c>
      <c r="E50" s="122" t="s">
        <v>1145</v>
      </c>
    </row>
    <row r="51" spans="1:5" x14ac:dyDescent="0.35">
      <c r="A51" s="122" t="s">
        <v>1106</v>
      </c>
      <c r="B51" s="122" t="s">
        <v>1114</v>
      </c>
      <c r="C51" s="122" t="s">
        <v>1115</v>
      </c>
      <c r="D51" s="122" t="s">
        <v>118</v>
      </c>
      <c r="E51" s="122" t="s">
        <v>1109</v>
      </c>
    </row>
    <row r="52" spans="1:5" x14ac:dyDescent="0.35">
      <c r="A52" s="122" t="s">
        <v>1106</v>
      </c>
      <c r="B52" s="122" t="s">
        <v>1114</v>
      </c>
      <c r="C52" s="122" t="s">
        <v>446</v>
      </c>
      <c r="D52" s="122" t="s">
        <v>118</v>
      </c>
      <c r="E52" s="122" t="s">
        <v>1109</v>
      </c>
    </row>
    <row r="53" spans="1:5" x14ac:dyDescent="0.35">
      <c r="A53" s="122" t="s">
        <v>1106</v>
      </c>
      <c r="B53" s="122" t="s">
        <v>1114</v>
      </c>
      <c r="C53" s="122" t="s">
        <v>445</v>
      </c>
      <c r="D53" s="122" t="s">
        <v>118</v>
      </c>
      <c r="E53" s="122" t="s">
        <v>1109</v>
      </c>
    </row>
    <row r="54" spans="1:5" x14ac:dyDescent="0.35">
      <c r="A54" s="122" t="s">
        <v>1106</v>
      </c>
      <c r="B54" s="122" t="s">
        <v>1108</v>
      </c>
      <c r="C54" s="122" t="s">
        <v>411</v>
      </c>
      <c r="D54" s="122" t="s">
        <v>118</v>
      </c>
      <c r="E54" s="122" t="s">
        <v>1109</v>
      </c>
    </row>
    <row r="55" spans="1:5" x14ac:dyDescent="0.35">
      <c r="A55" s="122" t="s">
        <v>1106</v>
      </c>
      <c r="B55" s="122" t="s">
        <v>1108</v>
      </c>
      <c r="C55" s="122" t="s">
        <v>410</v>
      </c>
      <c r="D55" s="122" t="s">
        <v>118</v>
      </c>
      <c r="E55" s="122" t="s">
        <v>1109</v>
      </c>
    </row>
    <row r="56" spans="1:5" x14ac:dyDescent="0.35">
      <c r="A56" s="122" t="s">
        <v>1106</v>
      </c>
      <c r="B56" s="122" t="s">
        <v>1108</v>
      </c>
      <c r="C56" s="122" t="s">
        <v>418</v>
      </c>
      <c r="D56" s="122" t="s">
        <v>118</v>
      </c>
      <c r="E56" s="122" t="s">
        <v>1109</v>
      </c>
    </row>
    <row r="57" spans="1:5" x14ac:dyDescent="0.35">
      <c r="A57" s="122" t="s">
        <v>1106</v>
      </c>
      <c r="B57" s="122" t="s">
        <v>1108</v>
      </c>
      <c r="C57" s="122" t="s">
        <v>409</v>
      </c>
      <c r="D57" s="122" t="s">
        <v>118</v>
      </c>
      <c r="E57" s="122" t="s">
        <v>1109</v>
      </c>
    </row>
    <row r="58" spans="1:5" x14ac:dyDescent="0.35">
      <c r="A58" s="122" t="s">
        <v>1106</v>
      </c>
      <c r="B58" s="122" t="s">
        <v>1108</v>
      </c>
      <c r="C58" s="122" t="s">
        <v>1105</v>
      </c>
      <c r="D58" s="122" t="s">
        <v>118</v>
      </c>
      <c r="E58" s="122" t="s">
        <v>1109</v>
      </c>
    </row>
    <row r="59" spans="1:5" x14ac:dyDescent="0.35">
      <c r="A59" s="122" t="s">
        <v>1106</v>
      </c>
      <c r="B59" s="122" t="s">
        <v>1108</v>
      </c>
      <c r="C59" s="122" t="s">
        <v>1112</v>
      </c>
      <c r="D59" s="122" t="s">
        <v>118</v>
      </c>
      <c r="E59" s="122" t="s">
        <v>1109</v>
      </c>
    </row>
    <row r="60" spans="1:5" x14ac:dyDescent="0.35">
      <c r="A60" s="122" t="s">
        <v>1106</v>
      </c>
      <c r="B60" s="122" t="s">
        <v>1108</v>
      </c>
      <c r="C60" s="122" t="s">
        <v>1110</v>
      </c>
      <c r="D60" s="122" t="s">
        <v>118</v>
      </c>
      <c r="E60" s="122" t="s">
        <v>1109</v>
      </c>
    </row>
    <row r="61" spans="1:5" x14ac:dyDescent="0.35">
      <c r="A61" s="122" t="s">
        <v>1106</v>
      </c>
      <c r="B61" s="122" t="s">
        <v>1108</v>
      </c>
      <c r="C61" s="122" t="s">
        <v>278</v>
      </c>
      <c r="D61" s="122" t="s">
        <v>118</v>
      </c>
      <c r="E61" s="122" t="s">
        <v>1109</v>
      </c>
    </row>
    <row r="62" spans="1:5" x14ac:dyDescent="0.35">
      <c r="A62" s="122" t="s">
        <v>1106</v>
      </c>
      <c r="B62" s="122" t="s">
        <v>1108</v>
      </c>
      <c r="C62" s="122" t="s">
        <v>413</v>
      </c>
      <c r="D62" s="122" t="s">
        <v>118</v>
      </c>
      <c r="E62" s="122" t="s">
        <v>1109</v>
      </c>
    </row>
    <row r="63" spans="1:5" x14ac:dyDescent="0.35">
      <c r="A63" s="122" t="s">
        <v>1106</v>
      </c>
      <c r="B63" s="122" t="s">
        <v>1108</v>
      </c>
      <c r="C63" s="122" t="s">
        <v>419</v>
      </c>
      <c r="D63" s="122" t="s">
        <v>118</v>
      </c>
      <c r="E63" s="122" t="s">
        <v>1109</v>
      </c>
    </row>
    <row r="64" spans="1:5" x14ac:dyDescent="0.35">
      <c r="A64" s="122" t="s">
        <v>1106</v>
      </c>
      <c r="B64" s="122" t="s">
        <v>1108</v>
      </c>
      <c r="C64" s="122" t="s">
        <v>408</v>
      </c>
      <c r="D64" s="122" t="s">
        <v>118</v>
      </c>
      <c r="E64" s="122" t="s">
        <v>1109</v>
      </c>
    </row>
    <row r="65" spans="1:5" x14ac:dyDescent="0.35">
      <c r="A65" s="122" t="s">
        <v>1106</v>
      </c>
      <c r="B65" s="122" t="s">
        <v>1108</v>
      </c>
      <c r="C65" s="122" t="s">
        <v>412</v>
      </c>
      <c r="D65" s="122" t="s">
        <v>118</v>
      </c>
      <c r="E65" s="122" t="s">
        <v>1109</v>
      </c>
    </row>
    <row r="66" spans="1:5" x14ac:dyDescent="0.35">
      <c r="A66" s="122" t="s">
        <v>1106</v>
      </c>
      <c r="B66" s="122" t="s">
        <v>1139</v>
      </c>
      <c r="C66" s="122" t="s">
        <v>1140</v>
      </c>
      <c r="D66" s="122" t="s">
        <v>1057</v>
      </c>
      <c r="E66" s="122" t="s">
        <v>1133</v>
      </c>
    </row>
    <row r="67" spans="1:5" x14ac:dyDescent="0.35">
      <c r="A67" s="122" t="s">
        <v>1106</v>
      </c>
      <c r="B67" s="122" t="s">
        <v>1139</v>
      </c>
      <c r="C67" s="122" t="s">
        <v>386</v>
      </c>
      <c r="D67" s="122" t="s">
        <v>1057</v>
      </c>
      <c r="E67" s="122" t="s">
        <v>1133</v>
      </c>
    </row>
    <row r="68" spans="1:5" x14ac:dyDescent="0.35">
      <c r="A68" s="122" t="s">
        <v>1106</v>
      </c>
      <c r="B68" s="122" t="s">
        <v>1139</v>
      </c>
      <c r="C68" s="122" t="s">
        <v>382</v>
      </c>
      <c r="D68" s="122" t="s">
        <v>1057</v>
      </c>
      <c r="E68" s="122" t="s">
        <v>1133</v>
      </c>
    </row>
    <row r="69" spans="1:5" x14ac:dyDescent="0.35">
      <c r="A69" s="122" t="s">
        <v>1106</v>
      </c>
      <c r="B69" s="122" t="s">
        <v>1111</v>
      </c>
      <c r="C69" s="122" t="s">
        <v>373</v>
      </c>
      <c r="D69" s="122" t="s">
        <v>1113</v>
      </c>
      <c r="E69" s="122" t="s">
        <v>1145</v>
      </c>
    </row>
    <row r="70" spans="1:5" x14ac:dyDescent="0.35">
      <c r="A70" s="122" t="s">
        <v>1106</v>
      </c>
      <c r="B70" s="122" t="s">
        <v>1111</v>
      </c>
      <c r="C70" s="122" t="s">
        <v>1199</v>
      </c>
      <c r="D70" s="122" t="s">
        <v>1113</v>
      </c>
      <c r="E70" s="122" t="s">
        <v>1145</v>
      </c>
    </row>
    <row r="71" spans="1:5" x14ac:dyDescent="0.35">
      <c r="A71" s="122" t="s">
        <v>1106</v>
      </c>
      <c r="B71" s="122" t="s">
        <v>1111</v>
      </c>
      <c r="C71" s="122" t="s">
        <v>505</v>
      </c>
      <c r="D71" s="122" t="s">
        <v>1113</v>
      </c>
      <c r="E71" s="122" t="s">
        <v>1145</v>
      </c>
    </row>
    <row r="72" spans="1:5" x14ac:dyDescent="0.35">
      <c r="A72" s="122" t="s">
        <v>1106</v>
      </c>
      <c r="B72" s="122" t="s">
        <v>1111</v>
      </c>
      <c r="C72" s="122" t="s">
        <v>376</v>
      </c>
      <c r="D72" s="122" t="s">
        <v>118</v>
      </c>
      <c r="E72" s="122" t="s">
        <v>1109</v>
      </c>
    </row>
    <row r="73" spans="1:5" x14ac:dyDescent="0.35">
      <c r="A73" s="122" t="s">
        <v>1106</v>
      </c>
      <c r="B73" s="122" t="s">
        <v>1111</v>
      </c>
      <c r="C73" s="122" t="s">
        <v>370</v>
      </c>
      <c r="D73" s="122" t="s">
        <v>1113</v>
      </c>
      <c r="E73" s="122" t="s">
        <v>1145</v>
      </c>
    </row>
    <row r="74" spans="1:5" x14ac:dyDescent="0.35">
      <c r="A74" s="122" t="s">
        <v>1106</v>
      </c>
      <c r="B74" s="122" t="s">
        <v>1111</v>
      </c>
      <c r="C74" s="122" t="s">
        <v>306</v>
      </c>
      <c r="D74" s="122" t="s">
        <v>1113</v>
      </c>
      <c r="E74" s="122" t="s">
        <v>1145</v>
      </c>
    </row>
    <row r="75" spans="1:5" x14ac:dyDescent="0.35">
      <c r="A75" s="122" t="s">
        <v>1106</v>
      </c>
      <c r="B75" s="122" t="s">
        <v>1111</v>
      </c>
      <c r="C75" s="122" t="s">
        <v>317</v>
      </c>
      <c r="D75" s="122" t="s">
        <v>1113</v>
      </c>
      <c r="E75" s="122" t="s">
        <v>1145</v>
      </c>
    </row>
    <row r="76" spans="1:5" x14ac:dyDescent="0.35">
      <c r="A76" s="122" t="s">
        <v>1106</v>
      </c>
      <c r="B76" s="122" t="s">
        <v>1111</v>
      </c>
      <c r="C76" s="122" t="s">
        <v>271</v>
      </c>
      <c r="D76" s="122" t="s">
        <v>1113</v>
      </c>
      <c r="E76" s="122" t="s">
        <v>1109</v>
      </c>
    </row>
    <row r="77" spans="1:5" x14ac:dyDescent="0.35">
      <c r="A77" s="122" t="s">
        <v>1106</v>
      </c>
      <c r="B77" s="122" t="s">
        <v>1111</v>
      </c>
      <c r="C77" s="122" t="s">
        <v>248</v>
      </c>
      <c r="D77" s="122" t="s">
        <v>1113</v>
      </c>
      <c r="E77" s="122" t="s">
        <v>1145</v>
      </c>
    </row>
    <row r="78" spans="1:5" x14ac:dyDescent="0.35">
      <c r="A78" s="122" t="s">
        <v>1106</v>
      </c>
      <c r="B78" s="122" t="s">
        <v>1111</v>
      </c>
      <c r="C78" s="122" t="s">
        <v>1162</v>
      </c>
      <c r="D78" s="122" t="s">
        <v>1113</v>
      </c>
      <c r="E78" s="122" t="s">
        <v>1145</v>
      </c>
    </row>
    <row r="79" spans="1:5" x14ac:dyDescent="0.35">
      <c r="A79" s="122" t="s">
        <v>1106</v>
      </c>
      <c r="B79" s="122" t="s">
        <v>1111</v>
      </c>
      <c r="C79" s="122" t="s">
        <v>262</v>
      </c>
      <c r="D79" s="122" t="s">
        <v>1113</v>
      </c>
      <c r="E79" s="122" t="s">
        <v>1145</v>
      </c>
    </row>
    <row r="80" spans="1:5" x14ac:dyDescent="0.35">
      <c r="A80" s="122" t="s">
        <v>1106</v>
      </c>
      <c r="B80" s="122" t="s">
        <v>1111</v>
      </c>
      <c r="C80" s="122" t="s">
        <v>374</v>
      </c>
      <c r="D80" s="122" t="s">
        <v>1113</v>
      </c>
      <c r="E80" s="122" t="s">
        <v>1145</v>
      </c>
    </row>
    <row r="81" spans="1:5" x14ac:dyDescent="0.35">
      <c r="A81" s="122" t="s">
        <v>1106</v>
      </c>
      <c r="B81" s="122" t="s">
        <v>1107</v>
      </c>
      <c r="C81" s="122" t="s">
        <v>431</v>
      </c>
      <c r="D81" s="122" t="s">
        <v>118</v>
      </c>
      <c r="E81" s="122" t="s">
        <v>1102</v>
      </c>
    </row>
    <row r="82" spans="1:5" x14ac:dyDescent="0.35">
      <c r="A82" s="122" t="s">
        <v>1106</v>
      </c>
      <c r="B82" s="122" t="s">
        <v>1107</v>
      </c>
      <c r="C82" s="122" t="s">
        <v>432</v>
      </c>
      <c r="D82" s="122" t="s">
        <v>118</v>
      </c>
      <c r="E82" s="122" t="s">
        <v>1102</v>
      </c>
    </row>
    <row r="83" spans="1:5" x14ac:dyDescent="0.35">
      <c r="A83" s="122" t="s">
        <v>1106</v>
      </c>
      <c r="B83" s="122" t="s">
        <v>1107</v>
      </c>
      <c r="C83" s="122" t="s">
        <v>436</v>
      </c>
      <c r="D83" s="122" t="s">
        <v>118</v>
      </c>
      <c r="E83" s="122" t="s">
        <v>1102</v>
      </c>
    </row>
    <row r="84" spans="1:5" x14ac:dyDescent="0.35">
      <c r="A84" s="122" t="s">
        <v>1106</v>
      </c>
      <c r="B84" s="122" t="s">
        <v>1107</v>
      </c>
      <c r="C84" s="122" t="s">
        <v>433</v>
      </c>
      <c r="D84" s="122" t="s">
        <v>118</v>
      </c>
      <c r="E84" s="122" t="s">
        <v>1102</v>
      </c>
    </row>
    <row r="85" spans="1:5" x14ac:dyDescent="0.35">
      <c r="A85" s="122" t="s">
        <v>1106</v>
      </c>
      <c r="B85" s="122" t="s">
        <v>1107</v>
      </c>
      <c r="C85" s="122" t="s">
        <v>430</v>
      </c>
      <c r="D85" s="122" t="s">
        <v>118</v>
      </c>
      <c r="E85" s="122" t="s">
        <v>1102</v>
      </c>
    </row>
    <row r="86" spans="1:5" x14ac:dyDescent="0.35">
      <c r="A86" s="122" t="s">
        <v>1106</v>
      </c>
      <c r="B86" s="122" t="s">
        <v>1107</v>
      </c>
      <c r="C86" s="122" t="s">
        <v>435</v>
      </c>
      <c r="D86" s="122" t="s">
        <v>118</v>
      </c>
      <c r="E86" s="122" t="s">
        <v>1102</v>
      </c>
    </row>
    <row r="87" spans="1:5" x14ac:dyDescent="0.35">
      <c r="A87" s="122" t="s">
        <v>1106</v>
      </c>
      <c r="B87" s="122" t="s">
        <v>1197</v>
      </c>
      <c r="C87" s="122" t="s">
        <v>1200</v>
      </c>
      <c r="D87" s="122" t="s">
        <v>1113</v>
      </c>
      <c r="E87" s="122" t="s">
        <v>1145</v>
      </c>
    </row>
    <row r="88" spans="1:5" x14ac:dyDescent="0.35">
      <c r="A88" s="122" t="s">
        <v>1106</v>
      </c>
      <c r="B88" s="122" t="s">
        <v>1197</v>
      </c>
      <c r="C88" s="122" t="s">
        <v>327</v>
      </c>
      <c r="D88" s="122" t="s">
        <v>1113</v>
      </c>
      <c r="E88" s="122" t="s">
        <v>1145</v>
      </c>
    </row>
    <row r="89" spans="1:5" x14ac:dyDescent="0.35">
      <c r="A89" s="122" t="s">
        <v>1106</v>
      </c>
      <c r="B89" s="122" t="s">
        <v>1197</v>
      </c>
      <c r="C89" s="122" t="s">
        <v>1201</v>
      </c>
      <c r="D89" s="122" t="s">
        <v>1113</v>
      </c>
      <c r="E89" s="122" t="s">
        <v>1145</v>
      </c>
    </row>
    <row r="90" spans="1:5" x14ac:dyDescent="0.35">
      <c r="A90" s="122" t="s">
        <v>1106</v>
      </c>
      <c r="B90" s="122" t="s">
        <v>1197</v>
      </c>
      <c r="C90" s="122" t="s">
        <v>1198</v>
      </c>
      <c r="D90" s="122" t="s">
        <v>1113</v>
      </c>
      <c r="E90" s="122" t="s">
        <v>1145</v>
      </c>
    </row>
    <row r="91" spans="1:5" x14ac:dyDescent="0.35">
      <c r="A91" s="122" t="s">
        <v>1116</v>
      </c>
      <c r="B91" s="122" t="s">
        <v>1127</v>
      </c>
      <c r="C91" s="122" t="s">
        <v>482</v>
      </c>
      <c r="D91" s="122" t="s">
        <v>1113</v>
      </c>
      <c r="E91" s="122" t="s">
        <v>1116</v>
      </c>
    </row>
    <row r="92" spans="1:5" x14ac:dyDescent="0.35">
      <c r="A92" s="122" t="s">
        <v>1116</v>
      </c>
      <c r="B92" s="122" t="s">
        <v>1127</v>
      </c>
      <c r="C92" s="122" t="s">
        <v>481</v>
      </c>
      <c r="D92" s="122" t="s">
        <v>1113</v>
      </c>
      <c r="E92" s="122" t="s">
        <v>1116</v>
      </c>
    </row>
    <row r="93" spans="1:5" x14ac:dyDescent="0.35">
      <c r="A93" s="122" t="s">
        <v>1116</v>
      </c>
      <c r="B93" s="122" t="s">
        <v>1127</v>
      </c>
      <c r="C93" s="122" t="s">
        <v>480</v>
      </c>
      <c r="D93" s="122" t="s">
        <v>1113</v>
      </c>
      <c r="E93" s="122" t="s">
        <v>1116</v>
      </c>
    </row>
    <row r="94" spans="1:5" x14ac:dyDescent="0.35">
      <c r="A94" s="122" t="s">
        <v>1116</v>
      </c>
      <c r="B94" s="122" t="s">
        <v>1116</v>
      </c>
      <c r="C94" s="122" t="s">
        <v>1120</v>
      </c>
      <c r="D94" s="122" t="s">
        <v>1113</v>
      </c>
      <c r="E94" s="122" t="s">
        <v>1116</v>
      </c>
    </row>
    <row r="95" spans="1:5" x14ac:dyDescent="0.35">
      <c r="A95" s="122" t="s">
        <v>1116</v>
      </c>
      <c r="B95" s="122" t="s">
        <v>1116</v>
      </c>
      <c r="C95" s="122" t="s">
        <v>234</v>
      </c>
      <c r="D95" s="122" t="s">
        <v>1113</v>
      </c>
      <c r="E95" s="122" t="s">
        <v>1116</v>
      </c>
    </row>
    <row r="96" spans="1:5" x14ac:dyDescent="0.35">
      <c r="A96" s="122" t="s">
        <v>1116</v>
      </c>
      <c r="B96" s="122" t="s">
        <v>1116</v>
      </c>
      <c r="C96" s="122" t="s">
        <v>454</v>
      </c>
      <c r="D96" s="122" t="s">
        <v>1113</v>
      </c>
      <c r="E96" s="122" t="s">
        <v>1116</v>
      </c>
    </row>
    <row r="97" spans="1:5" x14ac:dyDescent="0.35">
      <c r="A97" s="122" t="s">
        <v>1116</v>
      </c>
      <c r="B97" s="122" t="s">
        <v>1116</v>
      </c>
      <c r="C97" s="122" t="s">
        <v>1125</v>
      </c>
      <c r="D97" s="122" t="s">
        <v>1113</v>
      </c>
      <c r="E97" s="122" t="s">
        <v>1116</v>
      </c>
    </row>
    <row r="98" spans="1:5" x14ac:dyDescent="0.35">
      <c r="A98" s="122" t="s">
        <v>1116</v>
      </c>
      <c r="B98" s="122" t="s">
        <v>1116</v>
      </c>
      <c r="C98" s="122" t="s">
        <v>455</v>
      </c>
      <c r="D98" s="122" t="s">
        <v>1113</v>
      </c>
      <c r="E98" s="122" t="s">
        <v>1116</v>
      </c>
    </row>
    <row r="99" spans="1:5" x14ac:dyDescent="0.35">
      <c r="A99" s="122" t="s">
        <v>1116</v>
      </c>
      <c r="B99" s="122" t="s">
        <v>1116</v>
      </c>
      <c r="C99" s="122" t="s">
        <v>449</v>
      </c>
      <c r="D99" s="122" t="s">
        <v>1113</v>
      </c>
      <c r="E99" s="122" t="s">
        <v>1116</v>
      </c>
    </row>
    <row r="100" spans="1:5" x14ac:dyDescent="0.35">
      <c r="A100" s="122" t="s">
        <v>1116</v>
      </c>
      <c r="B100" s="122" t="s">
        <v>1116</v>
      </c>
      <c r="C100" s="122" t="s">
        <v>448</v>
      </c>
      <c r="D100" s="122" t="s">
        <v>1113</v>
      </c>
      <c r="E100" s="122" t="s">
        <v>1116</v>
      </c>
    </row>
    <row r="101" spans="1:5" x14ac:dyDescent="0.35">
      <c r="A101" s="122" t="s">
        <v>1116</v>
      </c>
      <c r="B101" s="122" t="s">
        <v>1116</v>
      </c>
      <c r="C101" s="122" t="s">
        <v>456</v>
      </c>
      <c r="D101" s="122" t="s">
        <v>1113</v>
      </c>
      <c r="E101" s="122" t="s">
        <v>1116</v>
      </c>
    </row>
    <row r="102" spans="1:5" x14ac:dyDescent="0.35">
      <c r="A102" s="122" t="s">
        <v>1116</v>
      </c>
      <c r="B102" s="122" t="s">
        <v>1116</v>
      </c>
      <c r="C102" s="122" t="s">
        <v>1128</v>
      </c>
      <c r="D102" s="122" t="s">
        <v>1113</v>
      </c>
      <c r="E102" s="122" t="s">
        <v>1116</v>
      </c>
    </row>
    <row r="103" spans="1:5" x14ac:dyDescent="0.35">
      <c r="A103" s="122" t="s">
        <v>1116</v>
      </c>
      <c r="B103" s="122" t="s">
        <v>1116</v>
      </c>
      <c r="C103" s="122" t="s">
        <v>453</v>
      </c>
      <c r="D103" s="122" t="s">
        <v>1113</v>
      </c>
      <c r="E103" s="122" t="s">
        <v>1116</v>
      </c>
    </row>
    <row r="104" spans="1:5" x14ac:dyDescent="0.35">
      <c r="A104" s="122" t="s">
        <v>1116</v>
      </c>
      <c r="B104" s="122" t="s">
        <v>1118</v>
      </c>
      <c r="C104" s="122" t="s">
        <v>1119</v>
      </c>
      <c r="D104" s="122" t="s">
        <v>1113</v>
      </c>
      <c r="E104" s="122" t="s">
        <v>1116</v>
      </c>
    </row>
    <row r="105" spans="1:5" x14ac:dyDescent="0.35">
      <c r="A105" s="122" t="s">
        <v>1116</v>
      </c>
      <c r="B105" s="122" t="s">
        <v>1118</v>
      </c>
      <c r="C105" s="122" t="s">
        <v>306</v>
      </c>
      <c r="D105" s="122" t="s">
        <v>1113</v>
      </c>
      <c r="E105" s="122" t="s">
        <v>1116</v>
      </c>
    </row>
    <row r="106" spans="1:5" x14ac:dyDescent="0.35">
      <c r="A106" s="122" t="s">
        <v>1116</v>
      </c>
      <c r="B106" s="122" t="s">
        <v>1118</v>
      </c>
      <c r="C106" s="122" t="s">
        <v>489</v>
      </c>
      <c r="D106" s="122" t="s">
        <v>1113</v>
      </c>
      <c r="E106" s="122" t="s">
        <v>1116</v>
      </c>
    </row>
    <row r="107" spans="1:5" x14ac:dyDescent="0.35">
      <c r="A107" s="122" t="s">
        <v>1116</v>
      </c>
      <c r="B107" s="122" t="s">
        <v>1121</v>
      </c>
      <c r="C107" s="122" t="s">
        <v>466</v>
      </c>
      <c r="D107" s="122" t="s">
        <v>1113</v>
      </c>
      <c r="E107" s="122" t="s">
        <v>1116</v>
      </c>
    </row>
    <row r="108" spans="1:5" x14ac:dyDescent="0.35">
      <c r="A108" s="122" t="s">
        <v>1116</v>
      </c>
      <c r="B108" s="122" t="s">
        <v>1121</v>
      </c>
      <c r="C108" s="122" t="s">
        <v>350</v>
      </c>
      <c r="D108" s="122" t="s">
        <v>1113</v>
      </c>
      <c r="E108" s="122" t="s">
        <v>1116</v>
      </c>
    </row>
    <row r="109" spans="1:5" x14ac:dyDescent="0.35">
      <c r="A109" s="122" t="s">
        <v>1116</v>
      </c>
      <c r="B109" s="122" t="s">
        <v>1121</v>
      </c>
      <c r="C109" s="122" t="s">
        <v>467</v>
      </c>
      <c r="D109" s="122" t="s">
        <v>1113</v>
      </c>
      <c r="E109" s="122" t="s">
        <v>1116</v>
      </c>
    </row>
    <row r="110" spans="1:5" x14ac:dyDescent="0.35">
      <c r="A110" s="122" t="s">
        <v>1116</v>
      </c>
      <c r="B110" s="122" t="s">
        <v>1150</v>
      </c>
      <c r="C110" s="122" t="s">
        <v>505</v>
      </c>
      <c r="D110" s="122" t="s">
        <v>1113</v>
      </c>
      <c r="E110" s="122" t="s">
        <v>1145</v>
      </c>
    </row>
    <row r="111" spans="1:5" x14ac:dyDescent="0.35">
      <c r="A111" s="122" t="s">
        <v>1116</v>
      </c>
      <c r="B111" s="122" t="s">
        <v>1150</v>
      </c>
      <c r="C111" s="122" t="s">
        <v>454</v>
      </c>
      <c r="D111" s="122" t="s">
        <v>1113</v>
      </c>
      <c r="E111" s="122" t="s">
        <v>1145</v>
      </c>
    </row>
    <row r="112" spans="1:5" x14ac:dyDescent="0.35">
      <c r="A112" s="122" t="s">
        <v>1116</v>
      </c>
      <c r="B112" s="122" t="s">
        <v>1150</v>
      </c>
      <c r="C112" s="122" t="s">
        <v>1151</v>
      </c>
      <c r="D112" s="122" t="s">
        <v>1113</v>
      </c>
      <c r="E112" s="122" t="s">
        <v>1145</v>
      </c>
    </row>
    <row r="113" spans="1:5" x14ac:dyDescent="0.35">
      <c r="A113" s="122" t="s">
        <v>1116</v>
      </c>
      <c r="B113" s="122" t="s">
        <v>1150</v>
      </c>
      <c r="C113" s="122" t="s">
        <v>463</v>
      </c>
      <c r="D113" s="122" t="s">
        <v>1113</v>
      </c>
      <c r="E113" s="122" t="s">
        <v>1145</v>
      </c>
    </row>
    <row r="114" spans="1:5" x14ac:dyDescent="0.35">
      <c r="A114" s="122" t="s">
        <v>1116</v>
      </c>
      <c r="B114" s="122" t="s">
        <v>1150</v>
      </c>
      <c r="C114" s="122" t="s">
        <v>317</v>
      </c>
      <c r="D114" s="122" t="s">
        <v>1113</v>
      </c>
      <c r="E114" s="122" t="s">
        <v>1145</v>
      </c>
    </row>
    <row r="115" spans="1:5" x14ac:dyDescent="0.35">
      <c r="A115" s="122" t="s">
        <v>1116</v>
      </c>
      <c r="B115" s="122" t="s">
        <v>1150</v>
      </c>
      <c r="C115" s="122" t="s">
        <v>1162</v>
      </c>
      <c r="D115" s="122" t="s">
        <v>1113</v>
      </c>
      <c r="E115" s="122" t="s">
        <v>1145</v>
      </c>
    </row>
    <row r="116" spans="1:5" x14ac:dyDescent="0.35">
      <c r="A116" s="122" t="s">
        <v>1116</v>
      </c>
      <c r="B116" s="122" t="s">
        <v>1150</v>
      </c>
      <c r="C116" s="122" t="s">
        <v>1206</v>
      </c>
      <c r="D116" s="122" t="s">
        <v>1113</v>
      </c>
      <c r="E116" s="122" t="s">
        <v>1145</v>
      </c>
    </row>
    <row r="117" spans="1:5" x14ac:dyDescent="0.35">
      <c r="A117" s="122" t="s">
        <v>1116</v>
      </c>
      <c r="B117" s="122" t="s">
        <v>1126</v>
      </c>
      <c r="C117" s="122" t="s">
        <v>486</v>
      </c>
      <c r="D117" s="122" t="s">
        <v>1113</v>
      </c>
      <c r="E117" s="122" t="s">
        <v>1116</v>
      </c>
    </row>
    <row r="118" spans="1:5" x14ac:dyDescent="0.35">
      <c r="A118" s="122" t="s">
        <v>1116</v>
      </c>
      <c r="B118" s="122" t="s">
        <v>1126</v>
      </c>
      <c r="C118" s="122" t="s">
        <v>484</v>
      </c>
      <c r="D118" s="122" t="s">
        <v>1113</v>
      </c>
      <c r="E118" s="122" t="s">
        <v>1116</v>
      </c>
    </row>
    <row r="119" spans="1:5" x14ac:dyDescent="0.35">
      <c r="A119" s="122" t="s">
        <v>1116</v>
      </c>
      <c r="B119" s="122" t="s">
        <v>1126</v>
      </c>
      <c r="C119" s="122" t="s">
        <v>485</v>
      </c>
      <c r="D119" s="122" t="s">
        <v>1113</v>
      </c>
      <c r="E119" s="122" t="s">
        <v>1116</v>
      </c>
    </row>
    <row r="120" spans="1:5" x14ac:dyDescent="0.35">
      <c r="A120" s="122" t="s">
        <v>1116</v>
      </c>
      <c r="B120" s="122" t="s">
        <v>1126</v>
      </c>
      <c r="C120" s="122" t="s">
        <v>248</v>
      </c>
      <c r="D120" s="122" t="s">
        <v>1113</v>
      </c>
      <c r="E120" s="122" t="s">
        <v>1116</v>
      </c>
    </row>
    <row r="121" spans="1:5" x14ac:dyDescent="0.35">
      <c r="A121" s="122" t="s">
        <v>1116</v>
      </c>
      <c r="B121" s="122" t="s">
        <v>1126</v>
      </c>
      <c r="C121" s="122" t="s">
        <v>475</v>
      </c>
      <c r="D121" s="122" t="s">
        <v>1113</v>
      </c>
      <c r="E121" s="122" t="s">
        <v>1116</v>
      </c>
    </row>
    <row r="122" spans="1:5" x14ac:dyDescent="0.35">
      <c r="A122" s="122" t="s">
        <v>1116</v>
      </c>
      <c r="B122" s="122" t="s">
        <v>1117</v>
      </c>
      <c r="C122" s="122" t="s">
        <v>1123</v>
      </c>
      <c r="D122" s="122" t="s">
        <v>1113</v>
      </c>
      <c r="E122" s="122" t="s">
        <v>1116</v>
      </c>
    </row>
    <row r="123" spans="1:5" x14ac:dyDescent="0.35">
      <c r="A123" s="122" t="s">
        <v>1116</v>
      </c>
      <c r="B123" s="122" t="s">
        <v>1117</v>
      </c>
      <c r="C123" s="122" t="s">
        <v>1122</v>
      </c>
      <c r="D123" s="122" t="s">
        <v>1113</v>
      </c>
      <c r="E123" s="122" t="s">
        <v>1116</v>
      </c>
    </row>
    <row r="124" spans="1:5" x14ac:dyDescent="0.35">
      <c r="A124" s="122" t="s">
        <v>1116</v>
      </c>
      <c r="B124" s="122" t="s">
        <v>1117</v>
      </c>
      <c r="C124" s="122" t="s">
        <v>458</v>
      </c>
      <c r="D124" s="122" t="s">
        <v>1113</v>
      </c>
      <c r="E124" s="122" t="s">
        <v>1116</v>
      </c>
    </row>
    <row r="125" spans="1:5" x14ac:dyDescent="0.35">
      <c r="A125" s="122" t="s">
        <v>1116</v>
      </c>
      <c r="B125" s="122" t="s">
        <v>1117</v>
      </c>
      <c r="C125" s="122" t="s">
        <v>1124</v>
      </c>
      <c r="D125" s="122" t="s">
        <v>1113</v>
      </c>
      <c r="E125" s="122" t="s">
        <v>1116</v>
      </c>
    </row>
    <row r="126" spans="1:5" x14ac:dyDescent="0.35">
      <c r="A126" s="122" t="s">
        <v>1116</v>
      </c>
      <c r="B126" s="122" t="s">
        <v>1117</v>
      </c>
      <c r="C126" s="122" t="s">
        <v>262</v>
      </c>
      <c r="D126" s="122" t="s">
        <v>1113</v>
      </c>
      <c r="E126" s="122" t="s">
        <v>1116</v>
      </c>
    </row>
    <row r="127" spans="1:5" x14ac:dyDescent="0.35">
      <c r="A127" s="122" t="s">
        <v>1116</v>
      </c>
      <c r="B127" s="122" t="s">
        <v>1129</v>
      </c>
      <c r="C127" s="122" t="s">
        <v>477</v>
      </c>
      <c r="D127" s="122" t="s">
        <v>1113</v>
      </c>
      <c r="E127" s="122" t="s">
        <v>1116</v>
      </c>
    </row>
    <row r="128" spans="1:5" x14ac:dyDescent="0.35">
      <c r="A128" s="122" t="s">
        <v>1116</v>
      </c>
      <c r="B128" s="122" t="s">
        <v>1129</v>
      </c>
      <c r="C128" s="122" t="s">
        <v>469</v>
      </c>
      <c r="D128" s="122" t="s">
        <v>1113</v>
      </c>
      <c r="E128" s="122" t="s">
        <v>1116</v>
      </c>
    </row>
    <row r="129" spans="1:5" x14ac:dyDescent="0.35">
      <c r="A129" s="122" t="s">
        <v>1116</v>
      </c>
      <c r="B129" s="122" t="s">
        <v>1129</v>
      </c>
      <c r="C129" s="122" t="s">
        <v>472</v>
      </c>
      <c r="D129" s="122" t="s">
        <v>1113</v>
      </c>
      <c r="E129" s="122" t="s">
        <v>1116</v>
      </c>
    </row>
    <row r="130" spans="1:5" x14ac:dyDescent="0.35">
      <c r="A130" s="122" t="s">
        <v>1116</v>
      </c>
      <c r="B130" s="122" t="s">
        <v>1129</v>
      </c>
      <c r="C130" s="122" t="s">
        <v>359</v>
      </c>
      <c r="D130" s="122" t="s">
        <v>1113</v>
      </c>
      <c r="E130" s="122" t="s">
        <v>1116</v>
      </c>
    </row>
    <row r="131" spans="1:5" x14ac:dyDescent="0.35">
      <c r="A131" s="122" t="s">
        <v>1116</v>
      </c>
      <c r="B131" s="122" t="s">
        <v>1129</v>
      </c>
      <c r="C131" s="122" t="s">
        <v>475</v>
      </c>
      <c r="D131" s="122" t="s">
        <v>1113</v>
      </c>
      <c r="E131" s="122" t="s">
        <v>1116</v>
      </c>
    </row>
    <row r="132" spans="1:5" x14ac:dyDescent="0.35">
      <c r="A132" s="122" t="s">
        <v>1116</v>
      </c>
      <c r="B132" s="122" t="s">
        <v>1129</v>
      </c>
      <c r="C132" s="122" t="s">
        <v>471</v>
      </c>
      <c r="D132" s="122" t="s">
        <v>1113</v>
      </c>
      <c r="E132" s="122" t="s">
        <v>1116</v>
      </c>
    </row>
    <row r="133" spans="1:5" x14ac:dyDescent="0.35">
      <c r="A133" s="122" t="s">
        <v>1116</v>
      </c>
      <c r="B133" s="122" t="s">
        <v>1129</v>
      </c>
      <c r="C133" s="122" t="s">
        <v>468</v>
      </c>
      <c r="D133" s="122" t="s">
        <v>1113</v>
      </c>
      <c r="E133" s="122" t="s">
        <v>1116</v>
      </c>
    </row>
    <row r="134" spans="1:5" x14ac:dyDescent="0.35">
      <c r="A134" s="122" t="s">
        <v>1072</v>
      </c>
      <c r="B134" s="122" t="s">
        <v>1084</v>
      </c>
      <c r="C134" s="122" t="s">
        <v>542</v>
      </c>
      <c r="D134" s="122" t="s">
        <v>69</v>
      </c>
      <c r="E134" s="122" t="s">
        <v>1102</v>
      </c>
    </row>
    <row r="135" spans="1:5" x14ac:dyDescent="0.35">
      <c r="A135" s="122" t="s">
        <v>1072</v>
      </c>
      <c r="B135" s="122" t="s">
        <v>1084</v>
      </c>
      <c r="C135" s="122" t="s">
        <v>542</v>
      </c>
      <c r="D135" s="122" t="s">
        <v>69</v>
      </c>
      <c r="E135" s="122" t="s">
        <v>1081</v>
      </c>
    </row>
    <row r="136" spans="1:5" x14ac:dyDescent="0.35">
      <c r="A136" s="122" t="s">
        <v>1072</v>
      </c>
      <c r="B136" s="122" t="s">
        <v>1084</v>
      </c>
      <c r="C136" s="122" t="s">
        <v>1105</v>
      </c>
      <c r="D136" s="122" t="s">
        <v>69</v>
      </c>
      <c r="E136" s="122" t="s">
        <v>1102</v>
      </c>
    </row>
    <row r="137" spans="1:5" x14ac:dyDescent="0.35">
      <c r="A137" s="122" t="s">
        <v>1072</v>
      </c>
      <c r="B137" s="122" t="s">
        <v>1084</v>
      </c>
      <c r="C137" s="122" t="s">
        <v>543</v>
      </c>
      <c r="D137" s="122" t="s">
        <v>69</v>
      </c>
      <c r="E137" s="122" t="s">
        <v>1102</v>
      </c>
    </row>
    <row r="138" spans="1:5" x14ac:dyDescent="0.35">
      <c r="A138" s="122" t="s">
        <v>1072</v>
      </c>
      <c r="B138" s="122" t="s">
        <v>1084</v>
      </c>
      <c r="C138" s="122" t="s">
        <v>1104</v>
      </c>
      <c r="D138" s="122" t="s">
        <v>69</v>
      </c>
      <c r="E138" s="122" t="s">
        <v>1102</v>
      </c>
    </row>
    <row r="139" spans="1:5" x14ac:dyDescent="0.35">
      <c r="A139" s="122" t="s">
        <v>1072</v>
      </c>
      <c r="B139" s="122" t="s">
        <v>1101</v>
      </c>
      <c r="C139" s="122" t="s">
        <v>549</v>
      </c>
      <c r="D139" s="122" t="s">
        <v>69</v>
      </c>
      <c r="E139" s="122" t="s">
        <v>1102</v>
      </c>
    </row>
    <row r="140" spans="1:5" x14ac:dyDescent="0.35">
      <c r="A140" s="122" t="s">
        <v>1072</v>
      </c>
      <c r="B140" s="122" t="s">
        <v>1101</v>
      </c>
      <c r="C140" s="122" t="s">
        <v>548</v>
      </c>
      <c r="D140" s="122" t="s">
        <v>69</v>
      </c>
      <c r="E140" s="122" t="s">
        <v>1102</v>
      </c>
    </row>
    <row r="141" spans="1:5" x14ac:dyDescent="0.35">
      <c r="A141" s="122" t="s">
        <v>1072</v>
      </c>
      <c r="B141" s="122" t="s">
        <v>1101</v>
      </c>
      <c r="C141" s="122" t="s">
        <v>423</v>
      </c>
      <c r="D141" s="122" t="s">
        <v>69</v>
      </c>
      <c r="E141" s="122" t="s">
        <v>1102</v>
      </c>
    </row>
    <row r="142" spans="1:5" x14ac:dyDescent="0.35">
      <c r="A142" s="122" t="s">
        <v>1072</v>
      </c>
      <c r="B142" s="122" t="s">
        <v>1082</v>
      </c>
      <c r="C142" s="122" t="s">
        <v>1083</v>
      </c>
      <c r="D142" s="122" t="s">
        <v>69</v>
      </c>
      <c r="E142" s="122" t="s">
        <v>1081</v>
      </c>
    </row>
    <row r="143" spans="1:5" x14ac:dyDescent="0.35">
      <c r="A143" s="122" t="s">
        <v>1072</v>
      </c>
      <c r="B143" s="122" t="s">
        <v>1082</v>
      </c>
      <c r="C143" s="122" t="s">
        <v>546</v>
      </c>
      <c r="D143" s="122" t="s">
        <v>69</v>
      </c>
      <c r="E143" s="122" t="s">
        <v>1081</v>
      </c>
    </row>
    <row r="144" spans="1:5" x14ac:dyDescent="0.35">
      <c r="A144" s="122" t="s">
        <v>1072</v>
      </c>
      <c r="B144" s="122" t="s">
        <v>1082</v>
      </c>
      <c r="C144" s="122" t="s">
        <v>423</v>
      </c>
      <c r="D144" s="122" t="s">
        <v>69</v>
      </c>
      <c r="E144" s="122" t="s">
        <v>1081</v>
      </c>
    </row>
    <row r="145" spans="1:5" x14ac:dyDescent="0.35">
      <c r="A145" s="122" t="s">
        <v>1072</v>
      </c>
      <c r="B145" s="122" t="s">
        <v>1082</v>
      </c>
      <c r="C145" s="122" t="s">
        <v>547</v>
      </c>
      <c r="D145" s="122" t="s">
        <v>69</v>
      </c>
      <c r="E145" s="122" t="s">
        <v>1081</v>
      </c>
    </row>
    <row r="146" spans="1:5" x14ac:dyDescent="0.35">
      <c r="A146" s="122" t="s">
        <v>1072</v>
      </c>
      <c r="B146" s="122" t="s">
        <v>1076</v>
      </c>
      <c r="C146" s="122" t="s">
        <v>570</v>
      </c>
      <c r="D146" s="122" t="s">
        <v>69</v>
      </c>
      <c r="E146" s="122" t="s">
        <v>1266</v>
      </c>
    </row>
    <row r="147" spans="1:5" x14ac:dyDescent="0.35">
      <c r="A147" s="122" t="s">
        <v>1072</v>
      </c>
      <c r="B147" s="122" t="s">
        <v>1076</v>
      </c>
      <c r="C147" s="122" t="s">
        <v>574</v>
      </c>
      <c r="D147" s="122" t="s">
        <v>69</v>
      </c>
      <c r="E147" s="122" t="s">
        <v>1266</v>
      </c>
    </row>
    <row r="148" spans="1:5" x14ac:dyDescent="0.35">
      <c r="A148" s="122" t="s">
        <v>1072</v>
      </c>
      <c r="B148" s="122" t="s">
        <v>1076</v>
      </c>
      <c r="C148" s="122" t="s">
        <v>572</v>
      </c>
      <c r="D148" s="122" t="s">
        <v>69</v>
      </c>
      <c r="E148" s="122" t="s">
        <v>1266</v>
      </c>
    </row>
    <row r="149" spans="1:5" x14ac:dyDescent="0.35">
      <c r="A149" s="122" t="s">
        <v>1072</v>
      </c>
      <c r="B149" s="122" t="s">
        <v>1081</v>
      </c>
      <c r="C149" s="122" t="s">
        <v>523</v>
      </c>
      <c r="D149" s="122" t="s">
        <v>69</v>
      </c>
      <c r="E149" s="122" t="s">
        <v>1081</v>
      </c>
    </row>
    <row r="150" spans="1:5" x14ac:dyDescent="0.35">
      <c r="A150" s="122" t="s">
        <v>1072</v>
      </c>
      <c r="B150" s="122" t="s">
        <v>1081</v>
      </c>
      <c r="C150" s="122" t="s">
        <v>1085</v>
      </c>
      <c r="D150" s="122" t="s">
        <v>69</v>
      </c>
      <c r="E150" s="122" t="s">
        <v>1081</v>
      </c>
    </row>
    <row r="151" spans="1:5" x14ac:dyDescent="0.35">
      <c r="A151" s="122" t="s">
        <v>1072</v>
      </c>
      <c r="B151" s="122" t="s">
        <v>1081</v>
      </c>
      <c r="C151" s="122" t="s">
        <v>521</v>
      </c>
      <c r="D151" s="122" t="s">
        <v>69</v>
      </c>
      <c r="E151" s="122" t="s">
        <v>1081</v>
      </c>
    </row>
    <row r="152" spans="1:5" x14ac:dyDescent="0.35">
      <c r="A152" s="122" t="s">
        <v>1072</v>
      </c>
      <c r="B152" s="122" t="s">
        <v>1081</v>
      </c>
      <c r="C152" s="122" t="s">
        <v>524</v>
      </c>
      <c r="D152" s="122" t="s">
        <v>69</v>
      </c>
      <c r="E152" s="122" t="s">
        <v>1081</v>
      </c>
    </row>
    <row r="153" spans="1:5" x14ac:dyDescent="0.35">
      <c r="A153" s="122" t="s">
        <v>1072</v>
      </c>
      <c r="B153" s="122" t="s">
        <v>1081</v>
      </c>
      <c r="C153" s="122" t="s">
        <v>525</v>
      </c>
      <c r="D153" s="122" t="s">
        <v>69</v>
      </c>
      <c r="E153" s="122" t="s">
        <v>1081</v>
      </c>
    </row>
    <row r="154" spans="1:5" x14ac:dyDescent="0.35">
      <c r="A154" s="122" t="s">
        <v>1072</v>
      </c>
      <c r="B154" s="122" t="s">
        <v>1073</v>
      </c>
      <c r="C154" s="122" t="s">
        <v>565</v>
      </c>
      <c r="D154" s="122" t="s">
        <v>69</v>
      </c>
      <c r="E154" s="122" t="s">
        <v>1266</v>
      </c>
    </row>
    <row r="155" spans="1:5" x14ac:dyDescent="0.35">
      <c r="A155" s="122" t="s">
        <v>1072</v>
      </c>
      <c r="B155" s="122" t="s">
        <v>1073</v>
      </c>
      <c r="C155" s="122" t="s">
        <v>375</v>
      </c>
      <c r="D155" s="122" t="s">
        <v>69</v>
      </c>
      <c r="E155" s="122" t="s">
        <v>1266</v>
      </c>
    </row>
    <row r="156" spans="1:5" x14ac:dyDescent="0.35">
      <c r="A156" s="122" t="s">
        <v>1072</v>
      </c>
      <c r="B156" s="122" t="s">
        <v>1074</v>
      </c>
      <c r="C156" s="122" t="s">
        <v>1077</v>
      </c>
      <c r="D156" s="122" t="s">
        <v>69</v>
      </c>
      <c r="E156" s="122" t="s">
        <v>1266</v>
      </c>
    </row>
    <row r="157" spans="1:5" x14ac:dyDescent="0.35">
      <c r="A157" s="122" t="s">
        <v>1072</v>
      </c>
      <c r="B157" s="122" t="s">
        <v>1074</v>
      </c>
      <c r="C157" s="122" t="s">
        <v>1079</v>
      </c>
      <c r="D157" s="122" t="s">
        <v>69</v>
      </c>
      <c r="E157" s="122" t="s">
        <v>1266</v>
      </c>
    </row>
    <row r="158" spans="1:5" x14ac:dyDescent="0.35">
      <c r="A158" s="122" t="s">
        <v>1072</v>
      </c>
      <c r="B158" s="122" t="s">
        <v>1074</v>
      </c>
      <c r="C158" s="122" t="s">
        <v>527</v>
      </c>
      <c r="D158" s="122" t="s">
        <v>69</v>
      </c>
      <c r="E158" s="122" t="s">
        <v>1266</v>
      </c>
    </row>
    <row r="159" spans="1:5" x14ac:dyDescent="0.35">
      <c r="A159" s="122" t="s">
        <v>1072</v>
      </c>
      <c r="B159" s="122" t="s">
        <v>1074</v>
      </c>
      <c r="C159" s="122" t="s">
        <v>532</v>
      </c>
      <c r="D159" s="122" t="s">
        <v>69</v>
      </c>
      <c r="E159" s="122" t="s">
        <v>1266</v>
      </c>
    </row>
    <row r="160" spans="1:5" x14ac:dyDescent="0.35">
      <c r="A160" s="122" t="s">
        <v>1072</v>
      </c>
      <c r="B160" s="122" t="s">
        <v>1074</v>
      </c>
      <c r="C160" s="122" t="s">
        <v>1075</v>
      </c>
      <c r="D160" s="122" t="s">
        <v>69</v>
      </c>
      <c r="E160" s="122" t="s">
        <v>1266</v>
      </c>
    </row>
    <row r="161" spans="1:5" x14ac:dyDescent="0.35">
      <c r="A161" s="122" t="s">
        <v>1072</v>
      </c>
      <c r="B161" s="122" t="s">
        <v>1078</v>
      </c>
      <c r="C161" s="122" t="s">
        <v>540</v>
      </c>
      <c r="D161" s="122" t="s">
        <v>69</v>
      </c>
      <c r="E161" s="122" t="s">
        <v>1081</v>
      </c>
    </row>
    <row r="162" spans="1:5" x14ac:dyDescent="0.35">
      <c r="A162" s="122" t="s">
        <v>1072</v>
      </c>
      <c r="B162" s="122" t="s">
        <v>1078</v>
      </c>
      <c r="C162" s="122" t="s">
        <v>537</v>
      </c>
      <c r="D162" s="122" t="s">
        <v>69</v>
      </c>
      <c r="E162" s="122" t="s">
        <v>1081</v>
      </c>
    </row>
    <row r="163" spans="1:5" x14ac:dyDescent="0.35">
      <c r="A163" s="122" t="s">
        <v>1072</v>
      </c>
      <c r="B163" s="122" t="s">
        <v>1078</v>
      </c>
      <c r="C163" s="122" t="s">
        <v>538</v>
      </c>
      <c r="D163" s="122" t="s">
        <v>69</v>
      </c>
      <c r="E163" s="122" t="s">
        <v>1266</v>
      </c>
    </row>
    <row r="164" spans="1:5" x14ac:dyDescent="0.35">
      <c r="A164" s="122" t="s">
        <v>1072</v>
      </c>
      <c r="B164" s="122" t="s">
        <v>1078</v>
      </c>
      <c r="C164" s="122" t="s">
        <v>1080</v>
      </c>
      <c r="D164" s="122" t="s">
        <v>69</v>
      </c>
      <c r="E164" s="122" t="s">
        <v>1266</v>
      </c>
    </row>
    <row r="165" spans="1:5" x14ac:dyDescent="0.35">
      <c r="A165" s="122" t="s">
        <v>1072</v>
      </c>
      <c r="B165" s="122" t="s">
        <v>1078</v>
      </c>
      <c r="C165" s="122" t="s">
        <v>359</v>
      </c>
      <c r="D165" s="122" t="s">
        <v>69</v>
      </c>
      <c r="E165" s="122" t="s">
        <v>1266</v>
      </c>
    </row>
    <row r="166" spans="1:5" x14ac:dyDescent="0.35">
      <c r="A166" s="122" t="s">
        <v>1072</v>
      </c>
      <c r="B166" s="122" t="s">
        <v>1078</v>
      </c>
      <c r="C166" s="122" t="s">
        <v>541</v>
      </c>
      <c r="D166" s="122" t="s">
        <v>69</v>
      </c>
      <c r="E166" s="122" t="s">
        <v>1081</v>
      </c>
    </row>
    <row r="167" spans="1:5" x14ac:dyDescent="0.35">
      <c r="A167" s="122" t="s">
        <v>1072</v>
      </c>
      <c r="B167" s="122" t="s">
        <v>1078</v>
      </c>
      <c r="C167" s="122" t="s">
        <v>536</v>
      </c>
      <c r="D167" s="122" t="s">
        <v>69</v>
      </c>
      <c r="E167" s="122" t="s">
        <v>1081</v>
      </c>
    </row>
    <row r="168" spans="1:5" x14ac:dyDescent="0.35">
      <c r="A168" s="122" t="s">
        <v>1072</v>
      </c>
      <c r="B168" s="122" t="s">
        <v>1103</v>
      </c>
      <c r="C168" s="122" t="s">
        <v>560</v>
      </c>
      <c r="D168" s="122" t="s">
        <v>69</v>
      </c>
      <c r="E168" s="122" t="s">
        <v>1102</v>
      </c>
    </row>
    <row r="169" spans="1:5" x14ac:dyDescent="0.35">
      <c r="A169" s="122" t="s">
        <v>1072</v>
      </c>
      <c r="B169" s="122" t="s">
        <v>1103</v>
      </c>
      <c r="C169" s="122" t="s">
        <v>475</v>
      </c>
      <c r="D169" s="122" t="s">
        <v>69</v>
      </c>
      <c r="E169" s="122" t="s">
        <v>1102</v>
      </c>
    </row>
    <row r="170" spans="1:5" x14ac:dyDescent="0.35">
      <c r="A170" s="122" t="s">
        <v>1072</v>
      </c>
      <c r="B170" s="122" t="s">
        <v>1103</v>
      </c>
      <c r="C170" s="122" t="s">
        <v>559</v>
      </c>
      <c r="D170" s="122" t="s">
        <v>69</v>
      </c>
      <c r="E170" s="122" t="s">
        <v>1102</v>
      </c>
    </row>
    <row r="171" spans="1:5" x14ac:dyDescent="0.35">
      <c r="A171" s="122" t="s">
        <v>1072</v>
      </c>
      <c r="B171" s="122" t="s">
        <v>1103</v>
      </c>
      <c r="C171" s="122" t="s">
        <v>555</v>
      </c>
      <c r="D171" s="122" t="s">
        <v>69</v>
      </c>
      <c r="E171" s="122" t="s">
        <v>1102</v>
      </c>
    </row>
    <row r="172" spans="1:5" x14ac:dyDescent="0.35">
      <c r="A172" s="122" t="s">
        <v>1072</v>
      </c>
      <c r="B172" s="122" t="s">
        <v>1103</v>
      </c>
      <c r="C172" s="122" t="s">
        <v>557</v>
      </c>
      <c r="D172" s="122" t="s">
        <v>69</v>
      </c>
      <c r="E172" s="122" t="s">
        <v>1102</v>
      </c>
    </row>
    <row r="173" spans="1:5" x14ac:dyDescent="0.35">
      <c r="A173" s="122" t="s">
        <v>1089</v>
      </c>
      <c r="B173" s="122" t="s">
        <v>1185</v>
      </c>
      <c r="C173" s="122" t="s">
        <v>494</v>
      </c>
      <c r="D173" s="122" t="s">
        <v>1113</v>
      </c>
      <c r="E173" s="122" t="s">
        <v>1145</v>
      </c>
    </row>
    <row r="174" spans="1:5" x14ac:dyDescent="0.35">
      <c r="A174" s="122" t="s">
        <v>1089</v>
      </c>
      <c r="B174" s="122" t="s">
        <v>1185</v>
      </c>
      <c r="C174" s="122" t="s">
        <v>496</v>
      </c>
      <c r="D174" s="122" t="s">
        <v>1113</v>
      </c>
      <c r="E174" s="122" t="s">
        <v>1145</v>
      </c>
    </row>
    <row r="175" spans="1:5" x14ac:dyDescent="0.35">
      <c r="A175" s="122" t="s">
        <v>1089</v>
      </c>
      <c r="B175" s="122" t="s">
        <v>1185</v>
      </c>
      <c r="C175" s="122" t="s">
        <v>331</v>
      </c>
      <c r="D175" s="122" t="s">
        <v>1113</v>
      </c>
      <c r="E175" s="122" t="s">
        <v>1145</v>
      </c>
    </row>
    <row r="176" spans="1:5" x14ac:dyDescent="0.35">
      <c r="A176" s="122" t="s">
        <v>1089</v>
      </c>
      <c r="B176" s="122" t="s">
        <v>1185</v>
      </c>
      <c r="C176" s="122" t="s">
        <v>327</v>
      </c>
      <c r="D176" s="122" t="s">
        <v>1113</v>
      </c>
      <c r="E176" s="122" t="s">
        <v>1145</v>
      </c>
    </row>
    <row r="177" spans="1:5" x14ac:dyDescent="0.35">
      <c r="A177" s="122" t="s">
        <v>1089</v>
      </c>
      <c r="B177" s="122" t="s">
        <v>1185</v>
      </c>
      <c r="C177" s="122" t="s">
        <v>378</v>
      </c>
      <c r="D177" s="122" t="s">
        <v>1113</v>
      </c>
      <c r="E177" s="122" t="s">
        <v>1145</v>
      </c>
    </row>
    <row r="178" spans="1:5" x14ac:dyDescent="0.35">
      <c r="A178" s="122" t="s">
        <v>1089</v>
      </c>
      <c r="B178" s="122" t="s">
        <v>1185</v>
      </c>
      <c r="C178" s="122" t="s">
        <v>495</v>
      </c>
      <c r="D178" s="122" t="s">
        <v>1113</v>
      </c>
      <c r="E178" s="122" t="s">
        <v>1145</v>
      </c>
    </row>
    <row r="179" spans="1:5" x14ac:dyDescent="0.35">
      <c r="A179" s="122" t="s">
        <v>1089</v>
      </c>
      <c r="B179" s="122" t="s">
        <v>1173</v>
      </c>
      <c r="C179" s="122" t="s">
        <v>1175</v>
      </c>
      <c r="D179" s="122" t="s">
        <v>1113</v>
      </c>
      <c r="E179" s="122" t="s">
        <v>1145</v>
      </c>
    </row>
    <row r="180" spans="1:5" x14ac:dyDescent="0.35">
      <c r="A180" s="122" t="s">
        <v>1089</v>
      </c>
      <c r="B180" s="122" t="s">
        <v>1173</v>
      </c>
      <c r="C180" s="122" t="s">
        <v>508</v>
      </c>
      <c r="D180" s="122" t="s">
        <v>1113</v>
      </c>
      <c r="E180" s="122" t="s">
        <v>1145</v>
      </c>
    </row>
    <row r="181" spans="1:5" x14ac:dyDescent="0.35">
      <c r="A181" s="122" t="s">
        <v>1089</v>
      </c>
      <c r="B181" s="122" t="s">
        <v>1173</v>
      </c>
      <c r="C181" s="122" t="s">
        <v>247</v>
      </c>
      <c r="D181" s="122" t="s">
        <v>1113</v>
      </c>
      <c r="E181" s="122" t="s">
        <v>1145</v>
      </c>
    </row>
    <row r="182" spans="1:5" x14ac:dyDescent="0.35">
      <c r="A182" s="122" t="s">
        <v>1089</v>
      </c>
      <c r="B182" s="122" t="s">
        <v>1180</v>
      </c>
      <c r="C182" s="122" t="s">
        <v>512</v>
      </c>
      <c r="D182" s="122" t="s">
        <v>1113</v>
      </c>
      <c r="E182" s="122" t="s">
        <v>1145</v>
      </c>
    </row>
    <row r="183" spans="1:5" x14ac:dyDescent="0.35">
      <c r="A183" s="122" t="s">
        <v>1089</v>
      </c>
      <c r="B183" s="122" t="s">
        <v>1180</v>
      </c>
      <c r="C183" s="122" t="s">
        <v>513</v>
      </c>
      <c r="D183" s="122" t="s">
        <v>1113</v>
      </c>
      <c r="E183" s="122" t="s">
        <v>1145</v>
      </c>
    </row>
    <row r="184" spans="1:5" x14ac:dyDescent="0.35">
      <c r="A184" s="122" t="s">
        <v>1089</v>
      </c>
      <c r="B184" s="122" t="s">
        <v>1180</v>
      </c>
      <c r="C184" s="122" t="s">
        <v>1181</v>
      </c>
      <c r="D184" s="122" t="s">
        <v>1113</v>
      </c>
      <c r="E184" s="122" t="s">
        <v>1145</v>
      </c>
    </row>
    <row r="185" spans="1:5" x14ac:dyDescent="0.35">
      <c r="A185" s="122" t="s">
        <v>1089</v>
      </c>
      <c r="B185" s="122" t="s">
        <v>1089</v>
      </c>
      <c r="C185" s="122" t="s">
        <v>491</v>
      </c>
      <c r="D185" s="122" t="s">
        <v>1113</v>
      </c>
      <c r="E185" s="122" t="s">
        <v>1145</v>
      </c>
    </row>
    <row r="186" spans="1:5" x14ac:dyDescent="0.35">
      <c r="A186" s="122" t="s">
        <v>1089</v>
      </c>
      <c r="B186" s="122" t="s">
        <v>1089</v>
      </c>
      <c r="C186" s="122" t="s">
        <v>329</v>
      </c>
      <c r="D186" s="122" t="s">
        <v>1113</v>
      </c>
      <c r="E186" s="122" t="s">
        <v>1145</v>
      </c>
    </row>
    <row r="187" spans="1:5" x14ac:dyDescent="0.35">
      <c r="A187" s="122" t="s">
        <v>1089</v>
      </c>
      <c r="B187" s="122" t="s">
        <v>1089</v>
      </c>
      <c r="C187" s="122" t="s">
        <v>290</v>
      </c>
      <c r="D187" s="122" t="s">
        <v>1113</v>
      </c>
      <c r="E187" s="122" t="s">
        <v>1145</v>
      </c>
    </row>
    <row r="188" spans="1:5" x14ac:dyDescent="0.35">
      <c r="A188" s="122" t="s">
        <v>1089</v>
      </c>
      <c r="B188" s="122" t="s">
        <v>1089</v>
      </c>
      <c r="C188" s="122" t="s">
        <v>492</v>
      </c>
      <c r="D188" s="122" t="s">
        <v>1113</v>
      </c>
      <c r="E188" s="122" t="s">
        <v>1145</v>
      </c>
    </row>
    <row r="189" spans="1:5" x14ac:dyDescent="0.35">
      <c r="A189" s="122" t="s">
        <v>1089</v>
      </c>
      <c r="B189" s="122" t="s">
        <v>1089</v>
      </c>
      <c r="C189" s="122" t="s">
        <v>1205</v>
      </c>
      <c r="D189" s="122" t="s">
        <v>1113</v>
      </c>
      <c r="E189" s="122" t="s">
        <v>1145</v>
      </c>
    </row>
    <row r="190" spans="1:5" x14ac:dyDescent="0.35">
      <c r="A190" s="122" t="s">
        <v>1089</v>
      </c>
      <c r="B190" s="122" t="s">
        <v>1186</v>
      </c>
      <c r="C190" s="122" t="s">
        <v>505</v>
      </c>
      <c r="D190" s="122" t="s">
        <v>1113</v>
      </c>
      <c r="E190" s="122" t="s">
        <v>1145</v>
      </c>
    </row>
    <row r="191" spans="1:5" x14ac:dyDescent="0.35">
      <c r="A191" s="122" t="s">
        <v>1089</v>
      </c>
      <c r="B191" s="122" t="s">
        <v>1186</v>
      </c>
      <c r="C191" s="122" t="s">
        <v>290</v>
      </c>
      <c r="D191" s="122" t="s">
        <v>1113</v>
      </c>
      <c r="E191" s="122" t="s">
        <v>1145</v>
      </c>
    </row>
    <row r="192" spans="1:5" x14ac:dyDescent="0.35">
      <c r="A192" s="122" t="s">
        <v>1089</v>
      </c>
      <c r="B192" s="122" t="s">
        <v>1186</v>
      </c>
      <c r="C192" s="122" t="s">
        <v>306</v>
      </c>
      <c r="D192" s="122" t="s">
        <v>1113</v>
      </c>
      <c r="E192" s="122" t="s">
        <v>1145</v>
      </c>
    </row>
    <row r="193" spans="1:5" x14ac:dyDescent="0.35">
      <c r="A193" s="122" t="s">
        <v>1089</v>
      </c>
      <c r="B193" s="122" t="s">
        <v>1186</v>
      </c>
      <c r="C193" s="122" t="s">
        <v>506</v>
      </c>
      <c r="D193" s="122" t="s">
        <v>1113</v>
      </c>
      <c r="E193" s="122" t="s">
        <v>1145</v>
      </c>
    </row>
    <row r="194" spans="1:5" x14ac:dyDescent="0.35">
      <c r="A194" s="122" t="s">
        <v>1089</v>
      </c>
      <c r="B194" s="122" t="s">
        <v>1177</v>
      </c>
      <c r="C194" s="122" t="s">
        <v>1178</v>
      </c>
      <c r="D194" s="122" t="s">
        <v>1113</v>
      </c>
      <c r="E194" s="122" t="s">
        <v>1145</v>
      </c>
    </row>
    <row r="195" spans="1:5" x14ac:dyDescent="0.35">
      <c r="A195" s="122" t="s">
        <v>1089</v>
      </c>
      <c r="B195" s="122" t="s">
        <v>1177</v>
      </c>
      <c r="C195" s="122" t="s">
        <v>331</v>
      </c>
      <c r="D195" s="122" t="s">
        <v>1113</v>
      </c>
      <c r="E195" s="122" t="s">
        <v>1145</v>
      </c>
    </row>
    <row r="196" spans="1:5" x14ac:dyDescent="0.35">
      <c r="A196" s="122" t="s">
        <v>1089</v>
      </c>
      <c r="B196" s="122" t="s">
        <v>1182</v>
      </c>
      <c r="C196" s="122" t="s">
        <v>1199</v>
      </c>
      <c r="D196" s="122" t="s">
        <v>1113</v>
      </c>
      <c r="E196" s="122" t="s">
        <v>1145</v>
      </c>
    </row>
    <row r="197" spans="1:5" x14ac:dyDescent="0.35">
      <c r="A197" s="122" t="s">
        <v>1089</v>
      </c>
      <c r="B197" s="122" t="s">
        <v>1182</v>
      </c>
      <c r="C197" s="122" t="s">
        <v>505</v>
      </c>
      <c r="D197" s="122" t="s">
        <v>1113</v>
      </c>
      <c r="E197" s="122" t="s">
        <v>1145</v>
      </c>
    </row>
    <row r="198" spans="1:5" x14ac:dyDescent="0.35">
      <c r="A198" s="122" t="s">
        <v>1089</v>
      </c>
      <c r="B198" s="122" t="s">
        <v>1182</v>
      </c>
      <c r="C198" s="122" t="s">
        <v>302</v>
      </c>
      <c r="D198" s="122" t="s">
        <v>1113</v>
      </c>
      <c r="E198" s="122" t="s">
        <v>1145</v>
      </c>
    </row>
    <row r="199" spans="1:5" x14ac:dyDescent="0.35">
      <c r="A199" s="122" t="s">
        <v>1089</v>
      </c>
      <c r="B199" s="122" t="s">
        <v>1182</v>
      </c>
      <c r="C199" s="122" t="s">
        <v>248</v>
      </c>
      <c r="D199" s="122" t="s">
        <v>1113</v>
      </c>
      <c r="E199" s="122" t="s">
        <v>1145</v>
      </c>
    </row>
    <row r="200" spans="1:5" x14ac:dyDescent="0.35">
      <c r="A200" s="122" t="s">
        <v>1089</v>
      </c>
      <c r="B200" s="122" t="s">
        <v>1182</v>
      </c>
      <c r="C200" s="122" t="s">
        <v>262</v>
      </c>
      <c r="D200" s="122" t="s">
        <v>1113</v>
      </c>
      <c r="E200" s="122" t="s">
        <v>1145</v>
      </c>
    </row>
    <row r="201" spans="1:5" x14ac:dyDescent="0.35">
      <c r="A201" s="122" t="s">
        <v>1089</v>
      </c>
      <c r="B201" s="122" t="s">
        <v>1187</v>
      </c>
      <c r="C201" s="122" t="s">
        <v>1196</v>
      </c>
      <c r="D201" s="122" t="s">
        <v>1113</v>
      </c>
      <c r="E201" s="122" t="s">
        <v>1145</v>
      </c>
    </row>
    <row r="202" spans="1:5" x14ac:dyDescent="0.35">
      <c r="A202" s="122" t="s">
        <v>1089</v>
      </c>
      <c r="B202" s="122" t="s">
        <v>1187</v>
      </c>
      <c r="C202" s="122" t="s">
        <v>504</v>
      </c>
      <c r="D202" s="122" t="s">
        <v>1113</v>
      </c>
      <c r="E202" s="122" t="s">
        <v>1145</v>
      </c>
    </row>
    <row r="203" spans="1:5" x14ac:dyDescent="0.35">
      <c r="A203" s="122" t="s">
        <v>1089</v>
      </c>
      <c r="B203" s="122" t="s">
        <v>1187</v>
      </c>
      <c r="C203" s="122" t="s">
        <v>317</v>
      </c>
      <c r="D203" s="122" t="s">
        <v>1113</v>
      </c>
      <c r="E203" s="122" t="s">
        <v>1145</v>
      </c>
    </row>
    <row r="204" spans="1:5" x14ac:dyDescent="0.35">
      <c r="A204" s="122" t="s">
        <v>1089</v>
      </c>
      <c r="B204" s="122" t="s">
        <v>1187</v>
      </c>
      <c r="C204" s="122" t="s">
        <v>327</v>
      </c>
      <c r="D204" s="122" t="s">
        <v>1113</v>
      </c>
      <c r="E204" s="122" t="s">
        <v>1145</v>
      </c>
    </row>
    <row r="205" spans="1:5" x14ac:dyDescent="0.35">
      <c r="A205" s="122" t="s">
        <v>1089</v>
      </c>
      <c r="B205" s="122" t="s">
        <v>1187</v>
      </c>
      <c r="C205" s="122" t="s">
        <v>1189</v>
      </c>
      <c r="D205" s="122" t="s">
        <v>1113</v>
      </c>
      <c r="E205" s="122" t="s">
        <v>1145</v>
      </c>
    </row>
    <row r="206" spans="1:5" x14ac:dyDescent="0.35">
      <c r="A206" s="122" t="s">
        <v>1089</v>
      </c>
      <c r="B206" s="122" t="s">
        <v>1187</v>
      </c>
      <c r="C206" s="122" t="s">
        <v>497</v>
      </c>
      <c r="D206" s="122" t="s">
        <v>1113</v>
      </c>
      <c r="E206" s="122" t="s">
        <v>1145</v>
      </c>
    </row>
    <row r="207" spans="1:5" x14ac:dyDescent="0.35">
      <c r="A207" s="122" t="s">
        <v>1089</v>
      </c>
      <c r="B207" s="122" t="s">
        <v>1171</v>
      </c>
      <c r="C207" s="122" t="s">
        <v>1184</v>
      </c>
      <c r="D207" s="122" t="s">
        <v>1113</v>
      </c>
      <c r="E207" s="122" t="s">
        <v>1145</v>
      </c>
    </row>
    <row r="208" spans="1:5" x14ac:dyDescent="0.35">
      <c r="A208" s="122" t="s">
        <v>1089</v>
      </c>
      <c r="B208" s="122" t="s">
        <v>1171</v>
      </c>
      <c r="C208" s="122" t="s">
        <v>498</v>
      </c>
      <c r="D208" s="122" t="s">
        <v>1113</v>
      </c>
      <c r="E208" s="122" t="s">
        <v>1145</v>
      </c>
    </row>
    <row r="209" spans="1:5" x14ac:dyDescent="0.35">
      <c r="A209" s="122" t="s">
        <v>1089</v>
      </c>
      <c r="B209" s="122" t="s">
        <v>1171</v>
      </c>
      <c r="C209" s="122" t="s">
        <v>250</v>
      </c>
      <c r="D209" s="122" t="s">
        <v>1113</v>
      </c>
      <c r="E209" s="122" t="s">
        <v>1145</v>
      </c>
    </row>
    <row r="210" spans="1:5" x14ac:dyDescent="0.35">
      <c r="A210" s="122" t="s">
        <v>1089</v>
      </c>
      <c r="B210" s="122" t="s">
        <v>1171</v>
      </c>
      <c r="C210" s="122" t="s">
        <v>323</v>
      </c>
      <c r="D210" s="122" t="s">
        <v>1113</v>
      </c>
      <c r="E210" s="122" t="s">
        <v>1145</v>
      </c>
    </row>
    <row r="211" spans="1:5" x14ac:dyDescent="0.35">
      <c r="A211" s="122" t="s">
        <v>1089</v>
      </c>
      <c r="B211" s="122" t="s">
        <v>1171</v>
      </c>
      <c r="C211" s="122" t="s">
        <v>475</v>
      </c>
      <c r="D211" s="122" t="s">
        <v>1113</v>
      </c>
      <c r="E211" s="122" t="s">
        <v>1145</v>
      </c>
    </row>
    <row r="212" spans="1:5" x14ac:dyDescent="0.35">
      <c r="A212" s="122" t="s">
        <v>1089</v>
      </c>
      <c r="B212" s="122" t="s">
        <v>1171</v>
      </c>
      <c r="C212" s="122" t="s">
        <v>497</v>
      </c>
      <c r="D212" s="122" t="s">
        <v>1113</v>
      </c>
      <c r="E212" s="122" t="s">
        <v>1145</v>
      </c>
    </row>
    <row r="213" spans="1:5" x14ac:dyDescent="0.35">
      <c r="A213" s="122" t="s">
        <v>1089</v>
      </c>
      <c r="B213" s="122" t="s">
        <v>1171</v>
      </c>
      <c r="C213" s="122" t="s">
        <v>1174</v>
      </c>
      <c r="D213" s="122" t="s">
        <v>1113</v>
      </c>
      <c r="E213" s="122" t="s">
        <v>1145</v>
      </c>
    </row>
    <row r="214" spans="1:5" x14ac:dyDescent="0.35">
      <c r="A214" s="122" t="s">
        <v>1089</v>
      </c>
      <c r="B214" s="122" t="s">
        <v>1171</v>
      </c>
      <c r="C214" s="122" t="s">
        <v>500</v>
      </c>
      <c r="D214" s="122" t="s">
        <v>1113</v>
      </c>
      <c r="E214" s="122" t="s">
        <v>1145</v>
      </c>
    </row>
    <row r="215" spans="1:5" x14ac:dyDescent="0.35">
      <c r="A215" s="122" t="s">
        <v>1089</v>
      </c>
      <c r="B215" s="122" t="s">
        <v>1090</v>
      </c>
      <c r="C215" s="122" t="s">
        <v>519</v>
      </c>
      <c r="D215" s="122" t="s">
        <v>118</v>
      </c>
      <c r="E215" s="122" t="s">
        <v>1109</v>
      </c>
    </row>
    <row r="216" spans="1:5" x14ac:dyDescent="0.35">
      <c r="A216" s="122" t="s">
        <v>1089</v>
      </c>
      <c r="B216" s="122" t="s">
        <v>1090</v>
      </c>
      <c r="C216" s="122" t="s">
        <v>1092</v>
      </c>
      <c r="D216" s="122" t="s">
        <v>118</v>
      </c>
      <c r="E216" s="122" t="s">
        <v>1087</v>
      </c>
    </row>
    <row r="217" spans="1:5" x14ac:dyDescent="0.35">
      <c r="A217" s="122" t="s">
        <v>1089</v>
      </c>
      <c r="B217" s="122" t="s">
        <v>1090</v>
      </c>
      <c r="C217" s="122" t="s">
        <v>1092</v>
      </c>
      <c r="D217" s="122" t="s">
        <v>118</v>
      </c>
      <c r="E217" s="122" t="s">
        <v>1109</v>
      </c>
    </row>
    <row r="218" spans="1:5" x14ac:dyDescent="0.35">
      <c r="A218" s="122" t="s">
        <v>1089</v>
      </c>
      <c r="B218" s="122" t="s">
        <v>1090</v>
      </c>
      <c r="C218" s="122" t="s">
        <v>1091</v>
      </c>
      <c r="D218" s="122" t="s">
        <v>118</v>
      </c>
      <c r="E218" s="122" t="s">
        <v>1087</v>
      </c>
    </row>
    <row r="219" spans="1:5" x14ac:dyDescent="0.35">
      <c r="A219" s="122" t="s">
        <v>1089</v>
      </c>
      <c r="B219" s="122" t="s">
        <v>1090</v>
      </c>
      <c r="C219" s="122" t="s">
        <v>515</v>
      </c>
      <c r="D219" s="122" t="s">
        <v>118</v>
      </c>
      <c r="E219" s="122" t="s">
        <v>1087</v>
      </c>
    </row>
    <row r="220" spans="1:5" x14ac:dyDescent="0.35">
      <c r="A220" s="122" t="s">
        <v>1061</v>
      </c>
      <c r="B220" s="122" t="s">
        <v>1095</v>
      </c>
      <c r="C220" s="122" t="s">
        <v>1100</v>
      </c>
      <c r="D220" s="122" t="s">
        <v>147</v>
      </c>
      <c r="E220" s="122" t="s">
        <v>1087</v>
      </c>
    </row>
    <row r="221" spans="1:5" x14ac:dyDescent="0.35">
      <c r="A221" s="122" t="s">
        <v>1061</v>
      </c>
      <c r="B221" s="122" t="s">
        <v>1095</v>
      </c>
      <c r="C221" s="122" t="s">
        <v>1098</v>
      </c>
      <c r="D221" s="122" t="s">
        <v>147</v>
      </c>
      <c r="E221" s="122" t="s">
        <v>1087</v>
      </c>
    </row>
    <row r="222" spans="1:5" x14ac:dyDescent="0.35">
      <c r="A222" s="122" t="s">
        <v>1061</v>
      </c>
      <c r="B222" s="122" t="s">
        <v>1095</v>
      </c>
      <c r="C222" s="122" t="s">
        <v>329</v>
      </c>
      <c r="D222" s="122" t="s">
        <v>147</v>
      </c>
      <c r="E222" s="122" t="s">
        <v>1087</v>
      </c>
    </row>
    <row r="223" spans="1:5" x14ac:dyDescent="0.35">
      <c r="A223" s="122" t="s">
        <v>1061</v>
      </c>
      <c r="B223" s="122" t="s">
        <v>1095</v>
      </c>
      <c r="C223" s="122" t="s">
        <v>664</v>
      </c>
      <c r="D223" s="122" t="s">
        <v>147</v>
      </c>
      <c r="E223" s="122" t="s">
        <v>1087</v>
      </c>
    </row>
    <row r="224" spans="1:5" x14ac:dyDescent="0.35">
      <c r="A224" s="122" t="s">
        <v>1061</v>
      </c>
      <c r="B224" s="122" t="s">
        <v>1095</v>
      </c>
      <c r="C224" s="122" t="s">
        <v>1099</v>
      </c>
      <c r="D224" s="122" t="s">
        <v>147</v>
      </c>
      <c r="E224" s="122" t="s">
        <v>1087</v>
      </c>
    </row>
    <row r="225" spans="1:5" x14ac:dyDescent="0.35">
      <c r="A225" s="122" t="s">
        <v>1061</v>
      </c>
      <c r="B225" s="122" t="s">
        <v>1061</v>
      </c>
      <c r="C225" s="122" t="s">
        <v>1066</v>
      </c>
      <c r="D225" s="122" t="s">
        <v>147</v>
      </c>
      <c r="E225" s="122" t="s">
        <v>1063</v>
      </c>
    </row>
    <row r="226" spans="1:5" x14ac:dyDescent="0.35">
      <c r="A226" s="122" t="s">
        <v>1061</v>
      </c>
      <c r="B226" s="122" t="s">
        <v>1061</v>
      </c>
      <c r="C226" s="122" t="s">
        <v>641</v>
      </c>
      <c r="D226" s="122" t="s">
        <v>147</v>
      </c>
      <c r="E226" s="122" t="s">
        <v>1063</v>
      </c>
    </row>
    <row r="227" spans="1:5" x14ac:dyDescent="0.35">
      <c r="A227" s="122" t="s">
        <v>1061</v>
      </c>
      <c r="B227" s="122" t="s">
        <v>1061</v>
      </c>
      <c r="C227" s="122" t="s">
        <v>1065</v>
      </c>
      <c r="D227" s="122" t="s">
        <v>147</v>
      </c>
      <c r="E227" s="122" t="s">
        <v>1063</v>
      </c>
    </row>
    <row r="228" spans="1:5" x14ac:dyDescent="0.35">
      <c r="A228" s="122" t="s">
        <v>1061</v>
      </c>
      <c r="B228" s="122" t="s">
        <v>1061</v>
      </c>
      <c r="C228" s="122" t="s">
        <v>1064</v>
      </c>
      <c r="D228" s="122" t="s">
        <v>147</v>
      </c>
      <c r="E228" s="122" t="s">
        <v>1063</v>
      </c>
    </row>
    <row r="229" spans="1:5" x14ac:dyDescent="0.35">
      <c r="A229" s="122" t="s">
        <v>1061</v>
      </c>
      <c r="B229" s="122" t="s">
        <v>1067</v>
      </c>
      <c r="C229" s="122" t="s">
        <v>1068</v>
      </c>
      <c r="D229" s="122" t="s">
        <v>147</v>
      </c>
      <c r="E229" s="122" t="s">
        <v>1063</v>
      </c>
    </row>
    <row r="230" spans="1:5" x14ac:dyDescent="0.35">
      <c r="A230" s="122" t="s">
        <v>1061</v>
      </c>
      <c r="B230" s="122" t="s">
        <v>1067</v>
      </c>
      <c r="C230" s="122" t="s">
        <v>662</v>
      </c>
      <c r="D230" s="122" t="s">
        <v>147</v>
      </c>
      <c r="E230" s="122" t="s">
        <v>1063</v>
      </c>
    </row>
    <row r="231" spans="1:5" x14ac:dyDescent="0.35">
      <c r="A231" s="122" t="s">
        <v>1061</v>
      </c>
      <c r="B231" s="122" t="s">
        <v>1067</v>
      </c>
      <c r="C231" s="122" t="s">
        <v>660</v>
      </c>
      <c r="D231" s="122" t="s">
        <v>147</v>
      </c>
      <c r="E231" s="122" t="s">
        <v>1063</v>
      </c>
    </row>
    <row r="232" spans="1:5" x14ac:dyDescent="0.35">
      <c r="A232" s="122" t="s">
        <v>1061</v>
      </c>
      <c r="B232" s="122" t="s">
        <v>1086</v>
      </c>
      <c r="C232" s="122" t="s">
        <v>646</v>
      </c>
      <c r="D232" s="122" t="s">
        <v>147</v>
      </c>
      <c r="E232" s="122" t="s">
        <v>1087</v>
      </c>
    </row>
    <row r="233" spans="1:5" x14ac:dyDescent="0.35">
      <c r="A233" s="122" t="s">
        <v>1061</v>
      </c>
      <c r="B233" s="122" t="s">
        <v>1086</v>
      </c>
      <c r="C233" s="122" t="s">
        <v>1088</v>
      </c>
      <c r="D233" s="122" t="s">
        <v>147</v>
      </c>
      <c r="E233" s="122" t="s">
        <v>1087</v>
      </c>
    </row>
    <row r="234" spans="1:5" x14ac:dyDescent="0.35">
      <c r="A234" s="122" t="s">
        <v>1061</v>
      </c>
      <c r="B234" s="122" t="s">
        <v>1086</v>
      </c>
      <c r="C234" s="122" t="s">
        <v>1097</v>
      </c>
      <c r="D234" s="122" t="s">
        <v>147</v>
      </c>
      <c r="E234" s="122" t="s">
        <v>1087</v>
      </c>
    </row>
    <row r="235" spans="1:5" x14ac:dyDescent="0.35">
      <c r="A235" s="122" t="s">
        <v>1061</v>
      </c>
      <c r="B235" s="122" t="s">
        <v>1086</v>
      </c>
      <c r="C235" s="122" t="s">
        <v>647</v>
      </c>
      <c r="D235" s="122" t="s">
        <v>147</v>
      </c>
      <c r="E235" s="122" t="s">
        <v>1087</v>
      </c>
    </row>
    <row r="236" spans="1:5" x14ac:dyDescent="0.35">
      <c r="A236" s="122" t="s">
        <v>1061</v>
      </c>
      <c r="B236" s="122" t="s">
        <v>1086</v>
      </c>
      <c r="C236" s="122" t="s">
        <v>644</v>
      </c>
      <c r="D236" s="122" t="s">
        <v>147</v>
      </c>
      <c r="E236" s="122" t="s">
        <v>1087</v>
      </c>
    </row>
    <row r="237" spans="1:5" x14ac:dyDescent="0.35">
      <c r="A237" s="122" t="s">
        <v>1061</v>
      </c>
      <c r="B237" s="122" t="s">
        <v>1086</v>
      </c>
      <c r="C237" s="122" t="s">
        <v>645</v>
      </c>
      <c r="D237" s="122" t="s">
        <v>147</v>
      </c>
      <c r="E237" s="122" t="s">
        <v>1087</v>
      </c>
    </row>
    <row r="238" spans="1:5" x14ac:dyDescent="0.35">
      <c r="A238" s="122" t="s">
        <v>1061</v>
      </c>
      <c r="B238" s="122" t="s">
        <v>1093</v>
      </c>
      <c r="C238" s="122" t="s">
        <v>1096</v>
      </c>
      <c r="D238" s="122" t="s">
        <v>147</v>
      </c>
      <c r="E238" s="122" t="s">
        <v>1087</v>
      </c>
    </row>
    <row r="239" spans="1:5" x14ac:dyDescent="0.35">
      <c r="A239" s="122" t="s">
        <v>1061</v>
      </c>
      <c r="B239" s="122" t="s">
        <v>1093</v>
      </c>
      <c r="C239" s="122" t="s">
        <v>650</v>
      </c>
      <c r="D239" s="122" t="s">
        <v>147</v>
      </c>
      <c r="E239" s="122" t="s">
        <v>1087</v>
      </c>
    </row>
    <row r="240" spans="1:5" x14ac:dyDescent="0.35">
      <c r="A240" s="122" t="s">
        <v>1061</v>
      </c>
      <c r="B240" s="122" t="s">
        <v>1093</v>
      </c>
      <c r="C240" s="122" t="s">
        <v>651</v>
      </c>
      <c r="D240" s="122" t="s">
        <v>147</v>
      </c>
      <c r="E240" s="122" t="s">
        <v>1087</v>
      </c>
    </row>
    <row r="241" spans="1:5" x14ac:dyDescent="0.35">
      <c r="A241" s="122" t="s">
        <v>1061</v>
      </c>
      <c r="B241" s="122" t="s">
        <v>1093</v>
      </c>
      <c r="C241" s="122" t="s">
        <v>1094</v>
      </c>
      <c r="D241" s="122" t="s">
        <v>147</v>
      </c>
      <c r="E241" s="122" t="s">
        <v>1087</v>
      </c>
    </row>
    <row r="242" spans="1:5" x14ac:dyDescent="0.35">
      <c r="A242" s="122" t="s">
        <v>1061</v>
      </c>
      <c r="B242" s="122" t="s">
        <v>1093</v>
      </c>
      <c r="C242" s="122" t="s">
        <v>648</v>
      </c>
      <c r="D242" s="122" t="s">
        <v>147</v>
      </c>
      <c r="E242" s="122" t="s">
        <v>1087</v>
      </c>
    </row>
    <row r="243" spans="1:5" x14ac:dyDescent="0.35">
      <c r="A243" s="122" t="s">
        <v>1061</v>
      </c>
      <c r="B243" s="122" t="s">
        <v>1062</v>
      </c>
      <c r="C243" s="122" t="s">
        <v>656</v>
      </c>
      <c r="D243" s="122" t="s">
        <v>147</v>
      </c>
      <c r="E243" s="122" t="s">
        <v>1063</v>
      </c>
    </row>
    <row r="244" spans="1:5" x14ac:dyDescent="0.35">
      <c r="A244" s="122" t="s">
        <v>1061</v>
      </c>
      <c r="B244" s="122" t="s">
        <v>1062</v>
      </c>
      <c r="C244" s="122" t="s">
        <v>658</v>
      </c>
      <c r="D244" s="122" t="s">
        <v>147</v>
      </c>
      <c r="E244" s="122" t="s">
        <v>1063</v>
      </c>
    </row>
    <row r="245" spans="1:5" x14ac:dyDescent="0.35">
      <c r="A245" s="122" t="s">
        <v>1061</v>
      </c>
      <c r="B245" s="122" t="s">
        <v>1062</v>
      </c>
      <c r="C245" s="122" t="s">
        <v>657</v>
      </c>
      <c r="D245" s="122" t="s">
        <v>147</v>
      </c>
      <c r="E245" s="122" t="s">
        <v>1063</v>
      </c>
    </row>
    <row r="246" spans="1:5" x14ac:dyDescent="0.35">
      <c r="A246" s="122" t="s">
        <v>1042</v>
      </c>
      <c r="B246" s="122" t="s">
        <v>1069</v>
      </c>
      <c r="C246" s="122" t="s">
        <v>602</v>
      </c>
      <c r="D246" s="122" t="s">
        <v>176</v>
      </c>
      <c r="E246" s="122" t="s">
        <v>1267</v>
      </c>
    </row>
    <row r="247" spans="1:5" x14ac:dyDescent="0.35">
      <c r="A247" s="122" t="s">
        <v>1042</v>
      </c>
      <c r="B247" s="122" t="s">
        <v>1069</v>
      </c>
      <c r="C247" s="122" t="s">
        <v>396</v>
      </c>
      <c r="D247" s="122" t="s">
        <v>176</v>
      </c>
      <c r="E247" s="122" t="s">
        <v>1267</v>
      </c>
    </row>
    <row r="248" spans="1:5" x14ac:dyDescent="0.35">
      <c r="A248" s="122" t="s">
        <v>1042</v>
      </c>
      <c r="B248" s="122" t="s">
        <v>1069</v>
      </c>
      <c r="C248" s="122" t="s">
        <v>1070</v>
      </c>
      <c r="D248" s="122" t="s">
        <v>176</v>
      </c>
      <c r="E248" s="122" t="s">
        <v>1267</v>
      </c>
    </row>
    <row r="249" spans="1:5" x14ac:dyDescent="0.35">
      <c r="A249" s="122" t="s">
        <v>1042</v>
      </c>
      <c r="B249" s="122" t="s">
        <v>1043</v>
      </c>
      <c r="C249" s="122" t="s">
        <v>632</v>
      </c>
      <c r="D249" s="122" t="s">
        <v>176</v>
      </c>
      <c r="E249" s="122" t="s">
        <v>1044</v>
      </c>
    </row>
    <row r="250" spans="1:5" x14ac:dyDescent="0.35">
      <c r="A250" s="122" t="s">
        <v>1042</v>
      </c>
      <c r="B250" s="122" t="s">
        <v>1043</v>
      </c>
      <c r="C250" s="122" t="s">
        <v>630</v>
      </c>
      <c r="D250" s="122" t="s">
        <v>176</v>
      </c>
      <c r="E250" s="122" t="s">
        <v>1044</v>
      </c>
    </row>
    <row r="251" spans="1:5" x14ac:dyDescent="0.35">
      <c r="A251" s="122" t="s">
        <v>1042</v>
      </c>
      <c r="B251" s="122" t="s">
        <v>1043</v>
      </c>
      <c r="C251" s="122" t="s">
        <v>631</v>
      </c>
      <c r="D251" s="122" t="s">
        <v>176</v>
      </c>
      <c r="E251" s="122" t="s">
        <v>1044</v>
      </c>
    </row>
    <row r="252" spans="1:5" x14ac:dyDescent="0.35">
      <c r="A252" s="122" t="s">
        <v>1042</v>
      </c>
      <c r="B252" s="122" t="s">
        <v>1043</v>
      </c>
      <c r="C252" s="122" t="s">
        <v>633</v>
      </c>
      <c r="D252" s="122" t="s">
        <v>176</v>
      </c>
      <c r="E252" s="122" t="s">
        <v>1044</v>
      </c>
    </row>
    <row r="253" spans="1:5" x14ac:dyDescent="0.35">
      <c r="A253" s="122" t="s">
        <v>1042</v>
      </c>
      <c r="B253" s="122" t="s">
        <v>1047</v>
      </c>
      <c r="C253" s="122" t="s">
        <v>1048</v>
      </c>
      <c r="D253" s="122" t="s">
        <v>176</v>
      </c>
      <c r="E253" s="122" t="s">
        <v>1044</v>
      </c>
    </row>
    <row r="254" spans="1:5" x14ac:dyDescent="0.35">
      <c r="A254" s="122" t="s">
        <v>1042</v>
      </c>
      <c r="B254" s="122" t="s">
        <v>1047</v>
      </c>
      <c r="C254" s="122" t="s">
        <v>625</v>
      </c>
      <c r="D254" s="122" t="s">
        <v>176</v>
      </c>
      <c r="E254" s="122" t="s">
        <v>1044</v>
      </c>
    </row>
    <row r="255" spans="1:5" x14ac:dyDescent="0.35">
      <c r="A255" s="122" t="s">
        <v>1042</v>
      </c>
      <c r="B255" s="122" t="s">
        <v>1047</v>
      </c>
      <c r="C255" s="122" t="s">
        <v>623</v>
      </c>
      <c r="D255" s="122" t="s">
        <v>176</v>
      </c>
      <c r="E255" s="122" t="s">
        <v>1044</v>
      </c>
    </row>
    <row r="256" spans="1:5" x14ac:dyDescent="0.35">
      <c r="A256" s="122" t="s">
        <v>1042</v>
      </c>
      <c r="B256" s="122" t="s">
        <v>1047</v>
      </c>
      <c r="C256" s="122" t="s">
        <v>622</v>
      </c>
      <c r="D256" s="122" t="s">
        <v>176</v>
      </c>
      <c r="E256" s="122" t="s">
        <v>1044</v>
      </c>
    </row>
    <row r="257" spans="1:5" x14ac:dyDescent="0.35">
      <c r="A257" s="122" t="s">
        <v>1042</v>
      </c>
      <c r="B257" s="122" t="s">
        <v>1141</v>
      </c>
      <c r="C257" s="122" t="s">
        <v>594</v>
      </c>
      <c r="D257" s="122" t="s">
        <v>1057</v>
      </c>
      <c r="E257" s="122" t="s">
        <v>1133</v>
      </c>
    </row>
    <row r="258" spans="1:5" x14ac:dyDescent="0.35">
      <c r="A258" s="122" t="s">
        <v>1042</v>
      </c>
      <c r="B258" s="122" t="s">
        <v>1141</v>
      </c>
      <c r="C258" s="122" t="s">
        <v>1142</v>
      </c>
      <c r="D258" s="122" t="s">
        <v>1057</v>
      </c>
      <c r="E258" s="122" t="s">
        <v>1133</v>
      </c>
    </row>
    <row r="259" spans="1:5" x14ac:dyDescent="0.35">
      <c r="A259" s="122" t="s">
        <v>1042</v>
      </c>
      <c r="B259" s="122" t="s">
        <v>1141</v>
      </c>
      <c r="C259" s="122" t="s">
        <v>593</v>
      </c>
      <c r="D259" s="122" t="s">
        <v>1057</v>
      </c>
      <c r="E259" s="122" t="s">
        <v>1133</v>
      </c>
    </row>
    <row r="260" spans="1:5" x14ac:dyDescent="0.35">
      <c r="A260" s="122" t="s">
        <v>1042</v>
      </c>
      <c r="B260" s="122" t="s">
        <v>1141</v>
      </c>
      <c r="C260" s="122" t="s">
        <v>592</v>
      </c>
      <c r="D260" s="122" t="s">
        <v>1057</v>
      </c>
      <c r="E260" s="122" t="s">
        <v>1133</v>
      </c>
    </row>
    <row r="261" spans="1:5" x14ac:dyDescent="0.35">
      <c r="A261" s="122" t="s">
        <v>1042</v>
      </c>
      <c r="B261" s="122" t="s">
        <v>1141</v>
      </c>
      <c r="C261" s="122" t="s">
        <v>248</v>
      </c>
      <c r="D261" s="122" t="s">
        <v>1057</v>
      </c>
      <c r="E261" s="122" t="s">
        <v>1133</v>
      </c>
    </row>
    <row r="262" spans="1:5" x14ac:dyDescent="0.35">
      <c r="A262" s="122" t="s">
        <v>1042</v>
      </c>
      <c r="B262" s="122" t="s">
        <v>1131</v>
      </c>
      <c r="C262" s="122" t="s">
        <v>1132</v>
      </c>
      <c r="D262" s="122" t="s">
        <v>1057</v>
      </c>
      <c r="E262" s="122" t="s">
        <v>1133</v>
      </c>
    </row>
    <row r="263" spans="1:5" x14ac:dyDescent="0.35">
      <c r="A263" s="122" t="s">
        <v>1042</v>
      </c>
      <c r="B263" s="122" t="s">
        <v>1131</v>
      </c>
      <c r="C263" s="122" t="s">
        <v>1135</v>
      </c>
      <c r="D263" s="122" t="s">
        <v>1057</v>
      </c>
      <c r="E263" s="122" t="s">
        <v>1133</v>
      </c>
    </row>
    <row r="264" spans="1:5" x14ac:dyDescent="0.35">
      <c r="A264" s="122" t="s">
        <v>1042</v>
      </c>
      <c r="B264" s="122" t="s">
        <v>1045</v>
      </c>
      <c r="C264" s="122" t="s">
        <v>617</v>
      </c>
      <c r="D264" s="122" t="s">
        <v>176</v>
      </c>
      <c r="E264" s="122" t="s">
        <v>1044</v>
      </c>
    </row>
    <row r="265" spans="1:5" x14ac:dyDescent="0.35">
      <c r="A265" s="122" t="s">
        <v>1042</v>
      </c>
      <c r="B265" s="122" t="s">
        <v>1045</v>
      </c>
      <c r="C265" s="122" t="s">
        <v>1051</v>
      </c>
      <c r="D265" s="122" t="s">
        <v>176</v>
      </c>
      <c r="E265" s="122" t="s">
        <v>1044</v>
      </c>
    </row>
    <row r="266" spans="1:5" x14ac:dyDescent="0.35">
      <c r="A266" s="122" t="s">
        <v>1042</v>
      </c>
      <c r="B266" s="122" t="s">
        <v>1045</v>
      </c>
      <c r="C266" s="122" t="s">
        <v>1052</v>
      </c>
      <c r="D266" s="122" t="s">
        <v>176</v>
      </c>
      <c r="E266" s="122" t="s">
        <v>1044</v>
      </c>
    </row>
    <row r="267" spans="1:5" x14ac:dyDescent="0.35">
      <c r="A267" s="122" t="s">
        <v>1042</v>
      </c>
      <c r="B267" s="122" t="s">
        <v>1045</v>
      </c>
      <c r="C267" s="122" t="s">
        <v>1046</v>
      </c>
      <c r="D267" s="122" t="s">
        <v>176</v>
      </c>
      <c r="E267" s="122" t="s">
        <v>1044</v>
      </c>
    </row>
    <row r="268" spans="1:5" x14ac:dyDescent="0.35">
      <c r="A268" s="122" t="s">
        <v>1042</v>
      </c>
      <c r="B268" s="122" t="s">
        <v>1143</v>
      </c>
      <c r="C268" s="122" t="s">
        <v>604</v>
      </c>
      <c r="D268" s="122" t="s">
        <v>1057</v>
      </c>
      <c r="E268" s="122" t="s">
        <v>1133</v>
      </c>
    </row>
    <row r="269" spans="1:5" x14ac:dyDescent="0.35">
      <c r="A269" s="122" t="s">
        <v>1042</v>
      </c>
      <c r="B269" s="122" t="s">
        <v>1143</v>
      </c>
      <c r="C269" s="122" t="s">
        <v>306</v>
      </c>
      <c r="D269" s="122" t="s">
        <v>1057</v>
      </c>
      <c r="E269" s="122" t="s">
        <v>1133</v>
      </c>
    </row>
    <row r="270" spans="1:5" x14ac:dyDescent="0.35">
      <c r="A270" s="122" t="s">
        <v>1042</v>
      </c>
      <c r="B270" s="122" t="s">
        <v>1049</v>
      </c>
      <c r="C270" s="122" t="s">
        <v>1060</v>
      </c>
      <c r="D270" s="122" t="s">
        <v>176</v>
      </c>
      <c r="E270" s="122" t="s">
        <v>1058</v>
      </c>
    </row>
    <row r="271" spans="1:5" x14ac:dyDescent="0.35">
      <c r="A271" s="122" t="s">
        <v>1042</v>
      </c>
      <c r="B271" s="122" t="s">
        <v>1049</v>
      </c>
      <c r="C271" s="122" t="s">
        <v>1050</v>
      </c>
      <c r="D271" s="122" t="s">
        <v>176</v>
      </c>
      <c r="E271" s="122" t="s">
        <v>1044</v>
      </c>
    </row>
    <row r="272" spans="1:5" x14ac:dyDescent="0.35">
      <c r="A272" s="122" t="s">
        <v>1042</v>
      </c>
      <c r="B272" s="122" t="s">
        <v>1049</v>
      </c>
      <c r="C272" s="122" t="s">
        <v>611</v>
      </c>
      <c r="D272" s="122" t="s">
        <v>176</v>
      </c>
      <c r="E272" s="122" t="s">
        <v>1044</v>
      </c>
    </row>
    <row r="273" spans="1:5" x14ac:dyDescent="0.35">
      <c r="A273" s="122" t="s">
        <v>1042</v>
      </c>
      <c r="B273" s="122" t="s">
        <v>1049</v>
      </c>
      <c r="C273" s="122" t="s">
        <v>609</v>
      </c>
      <c r="D273" s="122" t="s">
        <v>176</v>
      </c>
      <c r="E273" s="122" t="s">
        <v>1044</v>
      </c>
    </row>
    <row r="274" spans="1:5" x14ac:dyDescent="0.35">
      <c r="A274" s="122" t="s">
        <v>1042</v>
      </c>
      <c r="B274" s="122" t="s">
        <v>1059</v>
      </c>
      <c r="C274" s="122" t="s">
        <v>628</v>
      </c>
      <c r="D274" s="122" t="s">
        <v>1057</v>
      </c>
      <c r="E274" s="122" t="s">
        <v>1058</v>
      </c>
    </row>
    <row r="275" spans="1:5" x14ac:dyDescent="0.35">
      <c r="A275" s="122" t="s">
        <v>1042</v>
      </c>
      <c r="B275" s="122" t="s">
        <v>1042</v>
      </c>
      <c r="C275" s="122" t="s">
        <v>587</v>
      </c>
      <c r="D275" s="122" t="s">
        <v>1057</v>
      </c>
      <c r="E275" s="122" t="s">
        <v>1133</v>
      </c>
    </row>
    <row r="276" spans="1:5" x14ac:dyDescent="0.35">
      <c r="A276" s="122" t="s">
        <v>1042</v>
      </c>
      <c r="B276" s="122" t="s">
        <v>1042</v>
      </c>
      <c r="C276" s="122" t="s">
        <v>582</v>
      </c>
      <c r="D276" s="122" t="s">
        <v>1057</v>
      </c>
      <c r="E276" s="122" t="s">
        <v>1133</v>
      </c>
    </row>
    <row r="277" spans="1:5" x14ac:dyDescent="0.35">
      <c r="A277" s="122" t="s">
        <v>1042</v>
      </c>
      <c r="B277" s="122" t="s">
        <v>1042</v>
      </c>
      <c r="C277" s="122" t="s">
        <v>585</v>
      </c>
      <c r="D277" s="122" t="s">
        <v>1057</v>
      </c>
      <c r="E277" s="122" t="s">
        <v>1133</v>
      </c>
    </row>
    <row r="278" spans="1:5" x14ac:dyDescent="0.35">
      <c r="A278" s="122" t="s">
        <v>1042</v>
      </c>
      <c r="B278" s="122" t="s">
        <v>1042</v>
      </c>
      <c r="C278" s="122" t="s">
        <v>577</v>
      </c>
      <c r="D278" s="122" t="s">
        <v>1057</v>
      </c>
      <c r="E278" s="122" t="s">
        <v>1133</v>
      </c>
    </row>
    <row r="279" spans="1:5" x14ac:dyDescent="0.35">
      <c r="A279" s="122" t="s">
        <v>1042</v>
      </c>
      <c r="B279" s="122" t="s">
        <v>1042</v>
      </c>
      <c r="C279" s="122" t="s">
        <v>588</v>
      </c>
      <c r="D279" s="122" t="s">
        <v>1057</v>
      </c>
      <c r="E279" s="122" t="s">
        <v>1133</v>
      </c>
    </row>
    <row r="280" spans="1:5" x14ac:dyDescent="0.35">
      <c r="A280" s="122" t="s">
        <v>1042</v>
      </c>
      <c r="B280" s="122" t="s">
        <v>1042</v>
      </c>
      <c r="C280" s="122" t="s">
        <v>578</v>
      </c>
      <c r="D280" s="122" t="s">
        <v>1057</v>
      </c>
      <c r="E280" s="122" t="s">
        <v>1133</v>
      </c>
    </row>
    <row r="281" spans="1:5" x14ac:dyDescent="0.35">
      <c r="A281" s="122" t="s">
        <v>1042</v>
      </c>
      <c r="B281" s="122" t="s">
        <v>1042</v>
      </c>
      <c r="C281" s="122" t="s">
        <v>579</v>
      </c>
      <c r="D281" s="122" t="s">
        <v>1057</v>
      </c>
      <c r="E281" s="122" t="s">
        <v>1133</v>
      </c>
    </row>
    <row r="282" spans="1:5" x14ac:dyDescent="0.35">
      <c r="A282" s="122" t="s">
        <v>1042</v>
      </c>
      <c r="B282" s="122" t="s">
        <v>1042</v>
      </c>
      <c r="C282" s="122" t="s">
        <v>576</v>
      </c>
      <c r="D282" s="122" t="s">
        <v>1057</v>
      </c>
      <c r="E282" s="122" t="s">
        <v>1133</v>
      </c>
    </row>
    <row r="283" spans="1:5" x14ac:dyDescent="0.35">
      <c r="A283" s="122" t="s">
        <v>1042</v>
      </c>
      <c r="B283" s="122" t="s">
        <v>1042</v>
      </c>
      <c r="C283" s="122" t="s">
        <v>575</v>
      </c>
      <c r="D283" s="122" t="s">
        <v>1057</v>
      </c>
      <c r="E283" s="122" t="s">
        <v>1133</v>
      </c>
    </row>
    <row r="284" spans="1:5" x14ac:dyDescent="0.35">
      <c r="A284" s="122" t="s">
        <v>1042</v>
      </c>
      <c r="B284" s="122" t="s">
        <v>1056</v>
      </c>
      <c r="C284" s="122" t="s">
        <v>616</v>
      </c>
      <c r="D284" s="122" t="s">
        <v>1057</v>
      </c>
      <c r="E284" s="122" t="s">
        <v>1058</v>
      </c>
    </row>
    <row r="285" spans="1:5" x14ac:dyDescent="0.35">
      <c r="A285" s="122" t="s">
        <v>1042</v>
      </c>
      <c r="B285" s="122" t="s">
        <v>1056</v>
      </c>
      <c r="C285" s="122" t="s">
        <v>614</v>
      </c>
      <c r="D285" s="122" t="s">
        <v>1057</v>
      </c>
      <c r="E285" s="122" t="s">
        <v>1058</v>
      </c>
    </row>
    <row r="286" spans="1:5" x14ac:dyDescent="0.35">
      <c r="A286" s="122" t="s">
        <v>1042</v>
      </c>
      <c r="B286" s="122" t="s">
        <v>1056</v>
      </c>
      <c r="C286" s="122" t="s">
        <v>615</v>
      </c>
      <c r="D286" s="122" t="s">
        <v>1057</v>
      </c>
      <c r="E286" s="122" t="s">
        <v>1058</v>
      </c>
    </row>
    <row r="287" spans="1:5" x14ac:dyDescent="0.35">
      <c r="A287" s="122" t="s">
        <v>1053</v>
      </c>
      <c r="B287" s="122" t="s">
        <v>1149</v>
      </c>
      <c r="C287" s="122" t="s">
        <v>301</v>
      </c>
      <c r="D287" s="122" t="s">
        <v>1113</v>
      </c>
      <c r="E287" s="122" t="s">
        <v>1145</v>
      </c>
    </row>
    <row r="288" spans="1:5" x14ac:dyDescent="0.35">
      <c r="A288" s="122" t="s">
        <v>1053</v>
      </c>
      <c r="B288" s="122" t="s">
        <v>1149</v>
      </c>
      <c r="C288" s="122" t="s">
        <v>505</v>
      </c>
      <c r="D288" s="122" t="s">
        <v>1113</v>
      </c>
      <c r="E288" s="122" t="s">
        <v>1145</v>
      </c>
    </row>
    <row r="289" spans="1:5" x14ac:dyDescent="0.35">
      <c r="A289" s="122" t="s">
        <v>1053</v>
      </c>
      <c r="B289" s="122" t="s">
        <v>1149</v>
      </c>
      <c r="C289" s="122" t="s">
        <v>247</v>
      </c>
      <c r="D289" s="122" t="s">
        <v>1113</v>
      </c>
      <c r="E289" s="122" t="s">
        <v>1145</v>
      </c>
    </row>
    <row r="290" spans="1:5" x14ac:dyDescent="0.35">
      <c r="A290" s="122" t="s">
        <v>1053</v>
      </c>
      <c r="B290" s="122" t="s">
        <v>1149</v>
      </c>
      <c r="C290" s="122" t="s">
        <v>304</v>
      </c>
      <c r="D290" s="122" t="s">
        <v>1113</v>
      </c>
      <c r="E290" s="122" t="s">
        <v>1145</v>
      </c>
    </row>
    <row r="291" spans="1:5" x14ac:dyDescent="0.35">
      <c r="A291" s="122" t="s">
        <v>1053</v>
      </c>
      <c r="B291" s="122" t="s">
        <v>1149</v>
      </c>
      <c r="C291" s="122" t="s">
        <v>302</v>
      </c>
      <c r="D291" s="122" t="s">
        <v>1113</v>
      </c>
      <c r="E291" s="122" t="s">
        <v>1145</v>
      </c>
    </row>
    <row r="292" spans="1:5" x14ac:dyDescent="0.35">
      <c r="A292" s="122" t="s">
        <v>1053</v>
      </c>
      <c r="B292" s="122" t="s">
        <v>1144</v>
      </c>
      <c r="C292" s="122" t="s">
        <v>1146</v>
      </c>
      <c r="D292" s="122" t="s">
        <v>1113</v>
      </c>
      <c r="E292" s="122" t="s">
        <v>1145</v>
      </c>
    </row>
    <row r="293" spans="1:5" x14ac:dyDescent="0.35">
      <c r="A293" s="122" t="s">
        <v>1053</v>
      </c>
      <c r="B293" s="122" t="s">
        <v>1144</v>
      </c>
      <c r="C293" s="122" t="s">
        <v>279</v>
      </c>
      <c r="D293" s="122" t="s">
        <v>1113</v>
      </c>
      <c r="E293" s="122" t="s">
        <v>1145</v>
      </c>
    </row>
    <row r="294" spans="1:5" x14ac:dyDescent="0.35">
      <c r="A294" s="122" t="s">
        <v>1053</v>
      </c>
      <c r="B294" s="122" t="s">
        <v>1152</v>
      </c>
      <c r="C294" s="122" t="s">
        <v>339</v>
      </c>
      <c r="D294" s="122" t="s">
        <v>1113</v>
      </c>
      <c r="E294" s="122" t="s">
        <v>1145</v>
      </c>
    </row>
    <row r="295" spans="1:5" x14ac:dyDescent="0.35">
      <c r="A295" s="122" t="s">
        <v>1053</v>
      </c>
      <c r="B295" s="122" t="s">
        <v>1152</v>
      </c>
      <c r="C295" s="122" t="s">
        <v>340</v>
      </c>
      <c r="D295" s="122" t="s">
        <v>1113</v>
      </c>
      <c r="E295" s="122" t="s">
        <v>1145</v>
      </c>
    </row>
    <row r="296" spans="1:5" x14ac:dyDescent="0.35">
      <c r="A296" s="122" t="s">
        <v>1053</v>
      </c>
      <c r="B296" s="122" t="s">
        <v>1152</v>
      </c>
      <c r="C296" s="122" t="s">
        <v>1159</v>
      </c>
      <c r="D296" s="122" t="s">
        <v>1113</v>
      </c>
      <c r="E296" s="122" t="s">
        <v>1145</v>
      </c>
    </row>
    <row r="297" spans="1:5" x14ac:dyDescent="0.35">
      <c r="A297" s="122" t="s">
        <v>1053</v>
      </c>
      <c r="B297" s="122" t="s">
        <v>1152</v>
      </c>
      <c r="C297" s="122" t="s">
        <v>342</v>
      </c>
      <c r="D297" s="122" t="s">
        <v>1113</v>
      </c>
      <c r="E297" s="122" t="s">
        <v>1145</v>
      </c>
    </row>
    <row r="298" spans="1:5" x14ac:dyDescent="0.35">
      <c r="A298" s="122" t="s">
        <v>1053</v>
      </c>
      <c r="B298" s="122" t="s">
        <v>1147</v>
      </c>
      <c r="C298" s="122" t="s">
        <v>257</v>
      </c>
      <c r="D298" s="122" t="s">
        <v>1113</v>
      </c>
      <c r="E298" s="122" t="s">
        <v>1145</v>
      </c>
    </row>
    <row r="299" spans="1:5" x14ac:dyDescent="0.35">
      <c r="A299" s="122" t="s">
        <v>1053</v>
      </c>
      <c r="B299" s="122" t="s">
        <v>1147</v>
      </c>
      <c r="C299" s="122" t="s">
        <v>249</v>
      </c>
      <c r="D299" s="122" t="s">
        <v>1113</v>
      </c>
      <c r="E299" s="122" t="s">
        <v>1145</v>
      </c>
    </row>
    <row r="300" spans="1:5" x14ac:dyDescent="0.35">
      <c r="A300" s="122" t="s">
        <v>1053</v>
      </c>
      <c r="B300" s="122" t="s">
        <v>1147</v>
      </c>
      <c r="C300" s="122" t="s">
        <v>259</v>
      </c>
      <c r="D300" s="122" t="s">
        <v>1113</v>
      </c>
      <c r="E300" s="122" t="s">
        <v>1145</v>
      </c>
    </row>
    <row r="301" spans="1:5" x14ac:dyDescent="0.35">
      <c r="A301" s="122" t="s">
        <v>1053</v>
      </c>
      <c r="B301" s="122" t="s">
        <v>1147</v>
      </c>
      <c r="C301" s="122" t="s">
        <v>260</v>
      </c>
      <c r="D301" s="122" t="s">
        <v>1113</v>
      </c>
      <c r="E301" s="122" t="s">
        <v>1145</v>
      </c>
    </row>
    <row r="302" spans="1:5" x14ac:dyDescent="0.35">
      <c r="A302" s="122" t="s">
        <v>1053</v>
      </c>
      <c r="B302" s="122" t="s">
        <v>1147</v>
      </c>
      <c r="C302" s="122" t="s">
        <v>1148</v>
      </c>
      <c r="D302" s="122" t="s">
        <v>1113</v>
      </c>
      <c r="E302" s="122" t="s">
        <v>1145</v>
      </c>
    </row>
    <row r="303" spans="1:5" x14ac:dyDescent="0.35">
      <c r="A303" s="122" t="s">
        <v>1053</v>
      </c>
      <c r="B303" s="122" t="s">
        <v>1147</v>
      </c>
      <c r="C303" s="122" t="s">
        <v>247</v>
      </c>
      <c r="D303" s="122" t="s">
        <v>1113</v>
      </c>
      <c r="E303" s="122" t="s">
        <v>1145</v>
      </c>
    </row>
    <row r="304" spans="1:5" x14ac:dyDescent="0.35">
      <c r="A304" s="122" t="s">
        <v>1053</v>
      </c>
      <c r="B304" s="122" t="s">
        <v>1147</v>
      </c>
      <c r="C304" s="122" t="s">
        <v>251</v>
      </c>
      <c r="D304" s="122" t="s">
        <v>1113</v>
      </c>
      <c r="E304" s="122" t="s">
        <v>1145</v>
      </c>
    </row>
    <row r="305" spans="1:5" x14ac:dyDescent="0.35">
      <c r="A305" s="122" t="s">
        <v>1053</v>
      </c>
      <c r="B305" s="122" t="s">
        <v>1147</v>
      </c>
      <c r="C305" s="122" t="s">
        <v>250</v>
      </c>
      <c r="D305" s="122" t="s">
        <v>1113</v>
      </c>
      <c r="E305" s="122" t="s">
        <v>1145</v>
      </c>
    </row>
    <row r="306" spans="1:5" x14ac:dyDescent="0.35">
      <c r="A306" s="122" t="s">
        <v>1053</v>
      </c>
      <c r="B306" s="122" t="s">
        <v>1147</v>
      </c>
      <c r="C306" s="122" t="s">
        <v>258</v>
      </c>
      <c r="D306" s="122" t="s">
        <v>1113</v>
      </c>
      <c r="E306" s="122" t="s">
        <v>1145</v>
      </c>
    </row>
    <row r="307" spans="1:5" x14ac:dyDescent="0.35">
      <c r="A307" s="122" t="s">
        <v>1053</v>
      </c>
      <c r="B307" s="122" t="s">
        <v>1147</v>
      </c>
      <c r="C307" s="122" t="s">
        <v>252</v>
      </c>
      <c r="D307" s="122" t="s">
        <v>1113</v>
      </c>
      <c r="E307" s="122" t="s">
        <v>1145</v>
      </c>
    </row>
    <row r="308" spans="1:5" x14ac:dyDescent="0.35">
      <c r="A308" s="122" t="s">
        <v>1053</v>
      </c>
      <c r="B308" s="122" t="s">
        <v>1155</v>
      </c>
      <c r="C308" s="122" t="s">
        <v>1158</v>
      </c>
      <c r="D308" s="122" t="s">
        <v>1113</v>
      </c>
      <c r="E308" s="122" t="s">
        <v>1145</v>
      </c>
    </row>
    <row r="309" spans="1:5" x14ac:dyDescent="0.35">
      <c r="A309" s="122" t="s">
        <v>1053</v>
      </c>
      <c r="B309" s="122" t="s">
        <v>1155</v>
      </c>
      <c r="C309" s="122" t="s">
        <v>247</v>
      </c>
      <c r="D309" s="122" t="s">
        <v>1113</v>
      </c>
      <c r="E309" s="122" t="s">
        <v>1145</v>
      </c>
    </row>
    <row r="310" spans="1:5" x14ac:dyDescent="0.35">
      <c r="A310" s="122" t="s">
        <v>1053</v>
      </c>
      <c r="B310" s="122" t="s">
        <v>1155</v>
      </c>
      <c r="C310" s="122" t="s">
        <v>248</v>
      </c>
      <c r="D310" s="122" t="s">
        <v>1113</v>
      </c>
      <c r="E310" s="122" t="s">
        <v>1145</v>
      </c>
    </row>
    <row r="311" spans="1:5" x14ac:dyDescent="0.35">
      <c r="A311" s="122" t="s">
        <v>1053</v>
      </c>
      <c r="B311" s="122" t="s">
        <v>1164</v>
      </c>
      <c r="C311" s="122" t="s">
        <v>291</v>
      </c>
      <c r="D311" s="122" t="s">
        <v>1113</v>
      </c>
      <c r="E311" s="122" t="s">
        <v>1145</v>
      </c>
    </row>
    <row r="312" spans="1:5" x14ac:dyDescent="0.35">
      <c r="A312" s="122" t="s">
        <v>1053</v>
      </c>
      <c r="B312" s="122" t="s">
        <v>1164</v>
      </c>
      <c r="C312" s="122" t="s">
        <v>289</v>
      </c>
      <c r="D312" s="122" t="s">
        <v>1113</v>
      </c>
      <c r="E312" s="122" t="s">
        <v>1145</v>
      </c>
    </row>
    <row r="313" spans="1:5" x14ac:dyDescent="0.35">
      <c r="A313" s="122" t="s">
        <v>1053</v>
      </c>
      <c r="B313" s="122" t="s">
        <v>1164</v>
      </c>
      <c r="C313" s="122" t="s">
        <v>1169</v>
      </c>
      <c r="D313" s="122" t="s">
        <v>1113</v>
      </c>
      <c r="E313" s="122" t="s">
        <v>1145</v>
      </c>
    </row>
    <row r="314" spans="1:5" x14ac:dyDescent="0.35">
      <c r="A314" s="122" t="s">
        <v>1053</v>
      </c>
      <c r="B314" s="122" t="s">
        <v>1164</v>
      </c>
      <c r="C314" s="122" t="s">
        <v>1167</v>
      </c>
      <c r="D314" s="122" t="s">
        <v>1113</v>
      </c>
      <c r="E314" s="122" t="s">
        <v>1145</v>
      </c>
    </row>
    <row r="315" spans="1:5" x14ac:dyDescent="0.35">
      <c r="A315" s="122" t="s">
        <v>1053</v>
      </c>
      <c r="B315" s="122" t="s">
        <v>1164</v>
      </c>
      <c r="C315" s="122" t="s">
        <v>295</v>
      </c>
      <c r="D315" s="122" t="s">
        <v>1113</v>
      </c>
      <c r="E315" s="122" t="s">
        <v>1145</v>
      </c>
    </row>
    <row r="316" spans="1:5" x14ac:dyDescent="0.35">
      <c r="A316" s="122" t="s">
        <v>1053</v>
      </c>
      <c r="B316" s="122" t="s">
        <v>1164</v>
      </c>
      <c r="C316" s="122" t="s">
        <v>294</v>
      </c>
      <c r="D316" s="122" t="s">
        <v>1113</v>
      </c>
      <c r="E316" s="122" t="s">
        <v>1145</v>
      </c>
    </row>
    <row r="317" spans="1:5" x14ac:dyDescent="0.35">
      <c r="A317" s="122" t="s">
        <v>1053</v>
      </c>
      <c r="B317" s="122" t="s">
        <v>1164</v>
      </c>
      <c r="C317" s="122" t="s">
        <v>290</v>
      </c>
      <c r="D317" s="122" t="s">
        <v>1113</v>
      </c>
      <c r="E317" s="122" t="s">
        <v>1145</v>
      </c>
    </row>
    <row r="318" spans="1:5" x14ac:dyDescent="0.35">
      <c r="A318" s="122" t="s">
        <v>1053</v>
      </c>
      <c r="B318" s="122" t="s">
        <v>1163</v>
      </c>
      <c r="C318" s="122" t="s">
        <v>329</v>
      </c>
      <c r="D318" s="122" t="s">
        <v>1113</v>
      </c>
      <c r="E318" s="122" t="s">
        <v>1145</v>
      </c>
    </row>
    <row r="319" spans="1:5" x14ac:dyDescent="0.35">
      <c r="A319" s="122" t="s">
        <v>1053</v>
      </c>
      <c r="B319" s="122" t="s">
        <v>1163</v>
      </c>
      <c r="C319" s="122" t="s">
        <v>328</v>
      </c>
      <c r="D319" s="122" t="s">
        <v>1113</v>
      </c>
      <c r="E319" s="122" t="s">
        <v>1145</v>
      </c>
    </row>
    <row r="320" spans="1:5" x14ac:dyDescent="0.35">
      <c r="A320" s="122" t="s">
        <v>1053</v>
      </c>
      <c r="B320" s="122" t="s">
        <v>1163</v>
      </c>
      <c r="C320" s="122" t="s">
        <v>327</v>
      </c>
      <c r="D320" s="122" t="s">
        <v>1113</v>
      </c>
      <c r="E320" s="122" t="s">
        <v>1145</v>
      </c>
    </row>
    <row r="321" spans="1:5" x14ac:dyDescent="0.35">
      <c r="A321" s="122" t="s">
        <v>1053</v>
      </c>
      <c r="B321" s="122" t="s">
        <v>1163</v>
      </c>
      <c r="C321" s="122" t="s">
        <v>248</v>
      </c>
      <c r="D321" s="122" t="s">
        <v>1113</v>
      </c>
      <c r="E321" s="122" t="s">
        <v>1145</v>
      </c>
    </row>
    <row r="322" spans="1:5" x14ac:dyDescent="0.35">
      <c r="A322" s="122" t="s">
        <v>1053</v>
      </c>
      <c r="B322" s="122" t="s">
        <v>1154</v>
      </c>
      <c r="C322" s="122" t="s">
        <v>1160</v>
      </c>
      <c r="D322" s="122" t="s">
        <v>1113</v>
      </c>
      <c r="E322" s="122" t="s">
        <v>1145</v>
      </c>
    </row>
    <row r="323" spans="1:5" x14ac:dyDescent="0.35">
      <c r="A323" s="122" t="s">
        <v>1053</v>
      </c>
      <c r="B323" s="122" t="s">
        <v>1154</v>
      </c>
      <c r="C323" s="122" t="s">
        <v>285</v>
      </c>
      <c r="D323" s="122" t="s">
        <v>1113</v>
      </c>
      <c r="E323" s="122" t="s">
        <v>1145</v>
      </c>
    </row>
    <row r="324" spans="1:5" x14ac:dyDescent="0.35">
      <c r="A324" s="122" t="s">
        <v>1053</v>
      </c>
      <c r="B324" s="122" t="s">
        <v>1154</v>
      </c>
      <c r="C324" s="122" t="s">
        <v>284</v>
      </c>
      <c r="D324" s="122" t="s">
        <v>1113</v>
      </c>
      <c r="E324" s="122" t="s">
        <v>1145</v>
      </c>
    </row>
    <row r="325" spans="1:5" x14ac:dyDescent="0.35">
      <c r="A325" s="122" t="s">
        <v>1053</v>
      </c>
      <c r="B325" s="122" t="s">
        <v>1170</v>
      </c>
      <c r="C325" s="122" t="s">
        <v>1176</v>
      </c>
      <c r="D325" s="122" t="s">
        <v>1113</v>
      </c>
      <c r="E325" s="122" t="s">
        <v>1145</v>
      </c>
    </row>
    <row r="326" spans="1:5" x14ac:dyDescent="0.35">
      <c r="A326" s="122" t="s">
        <v>1053</v>
      </c>
      <c r="B326" s="122" t="s">
        <v>1170</v>
      </c>
      <c r="C326" s="122" t="s">
        <v>1192</v>
      </c>
      <c r="D326" s="122" t="s">
        <v>1113</v>
      </c>
      <c r="E326" s="122" t="s">
        <v>1145</v>
      </c>
    </row>
    <row r="327" spans="1:5" x14ac:dyDescent="0.35">
      <c r="A327" s="122" t="s">
        <v>1053</v>
      </c>
      <c r="B327" s="122" t="s">
        <v>1170</v>
      </c>
      <c r="C327" s="122" t="s">
        <v>323</v>
      </c>
      <c r="D327" s="122" t="s">
        <v>1113</v>
      </c>
      <c r="E327" s="122" t="s">
        <v>1145</v>
      </c>
    </row>
    <row r="328" spans="1:5" x14ac:dyDescent="0.35">
      <c r="A328" s="122" t="s">
        <v>1053</v>
      </c>
      <c r="B328" s="122" t="s">
        <v>1054</v>
      </c>
      <c r="C328" s="122" t="s">
        <v>1071</v>
      </c>
      <c r="D328" s="122" t="s">
        <v>176</v>
      </c>
      <c r="E328" s="122" t="s">
        <v>1267</v>
      </c>
    </row>
    <row r="329" spans="1:5" x14ac:dyDescent="0.35">
      <c r="A329" s="122" t="s">
        <v>1053</v>
      </c>
      <c r="B329" s="122" t="s">
        <v>1054</v>
      </c>
      <c r="C329" s="122" t="s">
        <v>347</v>
      </c>
      <c r="D329" s="122" t="s">
        <v>176</v>
      </c>
      <c r="E329" s="122" t="s">
        <v>1267</v>
      </c>
    </row>
    <row r="330" spans="1:5" x14ac:dyDescent="0.35">
      <c r="A330" s="122" t="s">
        <v>1053</v>
      </c>
      <c r="B330" s="122" t="s">
        <v>1054</v>
      </c>
      <c r="C330" s="122" t="s">
        <v>1055</v>
      </c>
      <c r="D330" s="122" t="s">
        <v>176</v>
      </c>
      <c r="E330" s="122" t="s">
        <v>1267</v>
      </c>
    </row>
    <row r="331" spans="1:5" x14ac:dyDescent="0.35">
      <c r="A331" s="122" t="s">
        <v>1053</v>
      </c>
      <c r="B331" s="122" t="s">
        <v>1054</v>
      </c>
      <c r="C331" s="122" t="s">
        <v>355</v>
      </c>
      <c r="D331" s="122" t="s">
        <v>176</v>
      </c>
      <c r="E331" s="122" t="s">
        <v>1267</v>
      </c>
    </row>
    <row r="332" spans="1:5" x14ac:dyDescent="0.35">
      <c r="A332" s="122" t="s">
        <v>1053</v>
      </c>
      <c r="B332" s="122" t="s">
        <v>1054</v>
      </c>
      <c r="C332" s="122" t="s">
        <v>348</v>
      </c>
      <c r="D332" s="122" t="s">
        <v>176</v>
      </c>
      <c r="E332" s="122" t="s">
        <v>1267</v>
      </c>
    </row>
    <row r="333" spans="1:5" x14ac:dyDescent="0.35">
      <c r="A333" s="122" t="s">
        <v>1053</v>
      </c>
      <c r="B333" s="122" t="s">
        <v>1054</v>
      </c>
      <c r="C333" s="122" t="s">
        <v>344</v>
      </c>
      <c r="D333" s="122" t="s">
        <v>176</v>
      </c>
      <c r="E333" s="122" t="s">
        <v>1267</v>
      </c>
    </row>
    <row r="334" spans="1:5" x14ac:dyDescent="0.35">
      <c r="A334" s="122" t="s">
        <v>1053</v>
      </c>
      <c r="B334" s="122" t="s">
        <v>1054</v>
      </c>
      <c r="C334" s="122" t="s">
        <v>327</v>
      </c>
      <c r="D334" s="122" t="s">
        <v>176</v>
      </c>
      <c r="E334" s="122" t="s">
        <v>1267</v>
      </c>
    </row>
    <row r="335" spans="1:5" x14ac:dyDescent="0.35">
      <c r="A335" s="122" t="s">
        <v>1053</v>
      </c>
      <c r="B335" s="122" t="s">
        <v>1053</v>
      </c>
      <c r="C335" s="122" t="s">
        <v>238</v>
      </c>
      <c r="D335" s="122" t="s">
        <v>1113</v>
      </c>
      <c r="E335" s="122" t="s">
        <v>1145</v>
      </c>
    </row>
    <row r="336" spans="1:5" x14ac:dyDescent="0.35">
      <c r="A336" s="122" t="s">
        <v>1053</v>
      </c>
      <c r="B336" s="122" t="s">
        <v>1053</v>
      </c>
      <c r="C336" s="122" t="s">
        <v>1161</v>
      </c>
      <c r="D336" s="122" t="s">
        <v>1113</v>
      </c>
      <c r="E336" s="122" t="s">
        <v>1145</v>
      </c>
    </row>
    <row r="337" spans="1:5" x14ac:dyDescent="0.35">
      <c r="A337" s="122" t="s">
        <v>1053</v>
      </c>
      <c r="B337" s="122" t="s">
        <v>1053</v>
      </c>
      <c r="C337" s="122" t="s">
        <v>244</v>
      </c>
      <c r="D337" s="122" t="s">
        <v>1113</v>
      </c>
      <c r="E337" s="122" t="s">
        <v>1145</v>
      </c>
    </row>
    <row r="338" spans="1:5" x14ac:dyDescent="0.35">
      <c r="A338" s="122" t="s">
        <v>1053</v>
      </c>
      <c r="B338" s="122" t="s">
        <v>1053</v>
      </c>
      <c r="C338" s="122" t="s">
        <v>237</v>
      </c>
      <c r="D338" s="122" t="s">
        <v>1113</v>
      </c>
      <c r="E338" s="122" t="s">
        <v>1145</v>
      </c>
    </row>
    <row r="339" spans="1:5" x14ac:dyDescent="0.35">
      <c r="A339" s="122" t="s">
        <v>1053</v>
      </c>
      <c r="B339" s="122" t="s">
        <v>1053</v>
      </c>
      <c r="C339" s="122" t="s">
        <v>242</v>
      </c>
      <c r="D339" s="122" t="s">
        <v>1113</v>
      </c>
      <c r="E339" s="122" t="s">
        <v>1145</v>
      </c>
    </row>
    <row r="340" spans="1:5" x14ac:dyDescent="0.35">
      <c r="A340" s="122" t="s">
        <v>1053</v>
      </c>
      <c r="B340" s="122" t="s">
        <v>1053</v>
      </c>
      <c r="C340" s="122" t="s">
        <v>236</v>
      </c>
      <c r="D340" s="122" t="s">
        <v>1113</v>
      </c>
      <c r="E340" s="122" t="s">
        <v>1145</v>
      </c>
    </row>
    <row r="341" spans="1:5" x14ac:dyDescent="0.35">
      <c r="A341" s="122" t="s">
        <v>1053</v>
      </c>
      <c r="B341" s="122" t="s">
        <v>1053</v>
      </c>
      <c r="C341" s="122" t="s">
        <v>243</v>
      </c>
      <c r="D341" s="122" t="s">
        <v>1113</v>
      </c>
      <c r="E341" s="122" t="s">
        <v>1145</v>
      </c>
    </row>
    <row r="342" spans="1:5" x14ac:dyDescent="0.35">
      <c r="A342" s="122" t="s">
        <v>1053</v>
      </c>
      <c r="B342" s="122" t="s">
        <v>1053</v>
      </c>
      <c r="C342" s="122" t="s">
        <v>1153</v>
      </c>
      <c r="D342" s="122" t="s">
        <v>1113</v>
      </c>
      <c r="E342" s="122" t="s">
        <v>1145</v>
      </c>
    </row>
    <row r="343" spans="1:5" x14ac:dyDescent="0.35">
      <c r="A343" s="122" t="s">
        <v>1053</v>
      </c>
      <c r="B343" s="122" t="s">
        <v>1053</v>
      </c>
      <c r="C343" s="122" t="s">
        <v>1156</v>
      </c>
      <c r="D343" s="122" t="s">
        <v>1113</v>
      </c>
      <c r="E343" s="122" t="s">
        <v>1145</v>
      </c>
    </row>
    <row r="344" spans="1:5" x14ac:dyDescent="0.35">
      <c r="A344" s="122" t="s">
        <v>1053</v>
      </c>
      <c r="B344" s="122" t="s">
        <v>1053</v>
      </c>
      <c r="C344" s="122" t="s">
        <v>241</v>
      </c>
      <c r="D344" s="122" t="s">
        <v>1113</v>
      </c>
      <c r="E344" s="122" t="s">
        <v>1145</v>
      </c>
    </row>
    <row r="345" spans="1:5" x14ac:dyDescent="0.35">
      <c r="A345" s="122" t="s">
        <v>1053</v>
      </c>
      <c r="B345" s="122" t="s">
        <v>1053</v>
      </c>
      <c r="C345" s="122" t="s">
        <v>239</v>
      </c>
      <c r="D345" s="122" t="s">
        <v>1113</v>
      </c>
      <c r="E345" s="122" t="s">
        <v>1145</v>
      </c>
    </row>
    <row r="346" spans="1:5" x14ac:dyDescent="0.35">
      <c r="A346" s="122" t="s">
        <v>1053</v>
      </c>
      <c r="B346" s="122" t="s">
        <v>1157</v>
      </c>
      <c r="C346" s="122" t="s">
        <v>300</v>
      </c>
      <c r="D346" s="122" t="s">
        <v>1113</v>
      </c>
      <c r="E346" s="122" t="s">
        <v>1145</v>
      </c>
    </row>
    <row r="347" spans="1:5" x14ac:dyDescent="0.35">
      <c r="A347" s="122" t="s">
        <v>1053</v>
      </c>
      <c r="B347" s="122" t="s">
        <v>1157</v>
      </c>
      <c r="C347" s="122" t="s">
        <v>299</v>
      </c>
      <c r="D347" s="122" t="s">
        <v>1113</v>
      </c>
      <c r="E347" s="122" t="s">
        <v>1145</v>
      </c>
    </row>
    <row r="348" spans="1:5" x14ac:dyDescent="0.35">
      <c r="A348" s="122" t="s">
        <v>1053</v>
      </c>
      <c r="B348" s="122" t="s">
        <v>1157</v>
      </c>
      <c r="C348" s="122" t="s">
        <v>298</v>
      </c>
      <c r="D348" s="122" t="s">
        <v>1113</v>
      </c>
      <c r="E348" s="122" t="s">
        <v>1145</v>
      </c>
    </row>
    <row r="349" spans="1:5" x14ac:dyDescent="0.35">
      <c r="A349" s="122" t="s">
        <v>1053</v>
      </c>
      <c r="B349" s="122" t="s">
        <v>1157</v>
      </c>
      <c r="C349" s="122" t="s">
        <v>297</v>
      </c>
      <c r="D349" s="122" t="s">
        <v>1113</v>
      </c>
      <c r="E349" s="122" t="s">
        <v>1145</v>
      </c>
    </row>
    <row r="350" spans="1:5" x14ac:dyDescent="0.35">
      <c r="A350" s="122" t="s">
        <v>1053</v>
      </c>
      <c r="B350" s="122" t="s">
        <v>1157</v>
      </c>
      <c r="C350" s="122" t="s">
        <v>296</v>
      </c>
      <c r="D350" s="122" t="s">
        <v>1113</v>
      </c>
      <c r="E350" s="122" t="s">
        <v>1145</v>
      </c>
    </row>
    <row r="351" spans="1:5" x14ac:dyDescent="0.35">
      <c r="A351" s="122" t="s">
        <v>1053</v>
      </c>
      <c r="B351" s="122" t="s">
        <v>1157</v>
      </c>
      <c r="C351" s="122" t="s">
        <v>241</v>
      </c>
      <c r="D351" s="122" t="s">
        <v>1113</v>
      </c>
      <c r="E351" s="122" t="s">
        <v>1145</v>
      </c>
    </row>
    <row r="352" spans="1:5" x14ac:dyDescent="0.35">
      <c r="A352" s="122" t="s">
        <v>1053</v>
      </c>
      <c r="B352" s="122" t="s">
        <v>1165</v>
      </c>
      <c r="C352" s="122" t="s">
        <v>319</v>
      </c>
      <c r="D352" s="122" t="s">
        <v>1113</v>
      </c>
      <c r="E352" s="122" t="s">
        <v>1145</v>
      </c>
    </row>
    <row r="353" spans="1:5" x14ac:dyDescent="0.35">
      <c r="A353" s="122" t="s">
        <v>1053</v>
      </c>
      <c r="B353" s="122" t="s">
        <v>1165</v>
      </c>
      <c r="C353" s="122" t="s">
        <v>318</v>
      </c>
      <c r="D353" s="122" t="s">
        <v>1113</v>
      </c>
      <c r="E353" s="122" t="s">
        <v>1145</v>
      </c>
    </row>
    <row r="354" spans="1:5" x14ac:dyDescent="0.35">
      <c r="A354" s="122" t="s">
        <v>1053</v>
      </c>
      <c r="B354" s="122" t="s">
        <v>1165</v>
      </c>
      <c r="C354" s="122" t="s">
        <v>321</v>
      </c>
      <c r="D354" s="122" t="s">
        <v>1113</v>
      </c>
      <c r="E354" s="122" t="s">
        <v>1145</v>
      </c>
    </row>
    <row r="355" spans="1:5" x14ac:dyDescent="0.35">
      <c r="A355" s="122" t="s">
        <v>1053</v>
      </c>
      <c r="B355" s="122" t="s">
        <v>1165</v>
      </c>
      <c r="C355" s="122" t="s">
        <v>1166</v>
      </c>
      <c r="D355" s="122" t="s">
        <v>1113</v>
      </c>
      <c r="E355" s="122" t="s">
        <v>1145</v>
      </c>
    </row>
    <row r="356" spans="1:5" x14ac:dyDescent="0.35">
      <c r="A356" s="122" t="s">
        <v>1053</v>
      </c>
      <c r="B356" s="122" t="s">
        <v>1165</v>
      </c>
      <c r="C356" s="122" t="s">
        <v>317</v>
      </c>
      <c r="D356" s="122" t="s">
        <v>1113</v>
      </c>
      <c r="E356" s="122" t="s">
        <v>1145</v>
      </c>
    </row>
    <row r="357" spans="1:5" x14ac:dyDescent="0.35">
      <c r="A357" s="122" t="s">
        <v>1053</v>
      </c>
      <c r="B357" s="122" t="s">
        <v>1134</v>
      </c>
      <c r="C357" s="122" t="s">
        <v>332</v>
      </c>
      <c r="D357" s="122" t="s">
        <v>1113</v>
      </c>
      <c r="E357" s="122" t="s">
        <v>1133</v>
      </c>
    </row>
    <row r="358" spans="1:5" x14ac:dyDescent="0.35">
      <c r="A358" s="122" t="s">
        <v>1053</v>
      </c>
      <c r="B358" s="122" t="s">
        <v>1134</v>
      </c>
      <c r="C358" s="122" t="s">
        <v>333</v>
      </c>
      <c r="D358" s="122" t="s">
        <v>1113</v>
      </c>
      <c r="E358" s="122" t="s">
        <v>1133</v>
      </c>
    </row>
    <row r="359" spans="1:5" x14ac:dyDescent="0.35">
      <c r="A359" s="122" t="s">
        <v>1053</v>
      </c>
      <c r="B359" s="122" t="s">
        <v>1134</v>
      </c>
      <c r="C359" s="122" t="s">
        <v>327</v>
      </c>
      <c r="D359" s="122" t="s">
        <v>1113</v>
      </c>
      <c r="E359" s="122" t="s">
        <v>1133</v>
      </c>
    </row>
    <row r="360" spans="1:5" x14ac:dyDescent="0.35">
      <c r="A360" s="122" t="s">
        <v>1053</v>
      </c>
      <c r="B360" s="122" t="s">
        <v>1130</v>
      </c>
      <c r="C360" s="122" t="s">
        <v>309</v>
      </c>
      <c r="D360" s="122" t="s">
        <v>1113</v>
      </c>
      <c r="E360" s="122" t="s">
        <v>1116</v>
      </c>
    </row>
    <row r="361" spans="1:5" x14ac:dyDescent="0.35">
      <c r="A361" s="122" t="s">
        <v>1053</v>
      </c>
      <c r="B361" s="122" t="s">
        <v>1130</v>
      </c>
      <c r="C361" s="122" t="s">
        <v>309</v>
      </c>
      <c r="D361" s="122" t="s">
        <v>1113</v>
      </c>
      <c r="E361" s="122" t="s">
        <v>1145</v>
      </c>
    </row>
    <row r="362" spans="1:5" x14ac:dyDescent="0.35">
      <c r="A362" s="122" t="s">
        <v>1053</v>
      </c>
      <c r="B362" s="122" t="s">
        <v>1130</v>
      </c>
      <c r="C362" s="122" t="s">
        <v>1202</v>
      </c>
      <c r="D362" s="122" t="s">
        <v>1113</v>
      </c>
      <c r="E362" s="122" t="s">
        <v>1145</v>
      </c>
    </row>
    <row r="363" spans="1:5" x14ac:dyDescent="0.35">
      <c r="A363" s="122" t="s">
        <v>1053</v>
      </c>
      <c r="B363" s="122" t="s">
        <v>1130</v>
      </c>
      <c r="C363" s="122" t="s">
        <v>308</v>
      </c>
      <c r="D363" s="122" t="s">
        <v>1113</v>
      </c>
      <c r="E363" s="122" t="s">
        <v>1145</v>
      </c>
    </row>
    <row r="364" spans="1:5" x14ac:dyDescent="0.35">
      <c r="A364" s="122" t="s">
        <v>1053</v>
      </c>
      <c r="B364" s="122" t="s">
        <v>1130</v>
      </c>
      <c r="C364" s="122" t="s">
        <v>306</v>
      </c>
      <c r="D364" s="122" t="s">
        <v>1113</v>
      </c>
      <c r="E364" s="122" t="s">
        <v>1145</v>
      </c>
    </row>
    <row r="365" spans="1:5" x14ac:dyDescent="0.35">
      <c r="A365" s="122" t="s">
        <v>1053</v>
      </c>
      <c r="B365" s="122" t="s">
        <v>1130</v>
      </c>
      <c r="C365" s="122" t="s">
        <v>248</v>
      </c>
      <c r="D365" s="122" t="s">
        <v>1113</v>
      </c>
      <c r="E365" s="122" t="s">
        <v>1145</v>
      </c>
    </row>
  </sheetData>
  <autoFilter ref="A1:E365" xr:uid="{00000000-0009-0000-0000-000005000000}"/>
  <sortState xmlns:xlrd2="http://schemas.microsoft.com/office/spreadsheetml/2017/richdata2" ref="A2:E365">
    <sortCondition ref="A2:A365"/>
    <sortCondition ref="B2:B365"/>
    <sortCondition ref="C2:C365"/>
    <sortCondition ref="E2:E36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175</vt:i4>
      </vt:variant>
    </vt:vector>
  </HeadingPairs>
  <TitlesOfParts>
    <vt:vector size="181" baseType="lpstr">
      <vt:lpstr>Matriz Polos de Desarrollo</vt:lpstr>
      <vt:lpstr>Matriz GAM, Fronteras y Otros</vt:lpstr>
      <vt:lpstr>INT_</vt:lpstr>
      <vt:lpstr>IF</vt:lpstr>
      <vt:lpstr>Intervenciones</vt:lpstr>
      <vt:lpstr>Ubicación Polos Desarrollo</vt:lpstr>
      <vt:lpstr>CANT_BR_PUN</vt:lpstr>
      <vt:lpstr>CANT_BR_SJO</vt:lpstr>
      <vt:lpstr>CANT_BR_VAR</vt:lpstr>
      <vt:lpstr>CANT_CH_GUA</vt:lpstr>
      <vt:lpstr>CANT_CR_ALA</vt:lpstr>
      <vt:lpstr>CANT_CR_CAR</vt:lpstr>
      <vt:lpstr>CANT_CR_HER</vt:lpstr>
      <vt:lpstr>CANT_CR_SJO</vt:lpstr>
      <vt:lpstr>CANT_CR_VAR</vt:lpstr>
      <vt:lpstr>CANT_HC_LIM</vt:lpstr>
      <vt:lpstr>CANT_HN_ALA</vt:lpstr>
      <vt:lpstr>CANT_HN_HER</vt:lpstr>
      <vt:lpstr>CANT_HN_VAR</vt:lpstr>
      <vt:lpstr>CANT_PC_ALA</vt:lpstr>
      <vt:lpstr>CANT_PC_PUN</vt:lpstr>
      <vt:lpstr>CANT_PC_VAR</vt:lpstr>
      <vt:lpstr>CANT_VAR_VAR</vt:lpstr>
      <vt:lpstr>DIST_BR_PUN_603</vt:lpstr>
      <vt:lpstr>DIST_BR_PUN_605</vt:lpstr>
      <vt:lpstr>DIST_BR_PUN_607</vt:lpstr>
      <vt:lpstr>DIST_BR_PUN_608</vt:lpstr>
      <vt:lpstr>DIST_BR_PUN_610</vt:lpstr>
      <vt:lpstr>DIST_BR_SJO_119</vt:lpstr>
      <vt:lpstr>DIST_CH_GUA_501</vt:lpstr>
      <vt:lpstr>DIST_CH_GUA_502</vt:lpstr>
      <vt:lpstr>DIST_CH_GUA_503</vt:lpstr>
      <vt:lpstr>DIST_CH_GUA_504</vt:lpstr>
      <vt:lpstr>DIST_CH_GUA_505</vt:lpstr>
      <vt:lpstr>DIST_CH_GUA_506</vt:lpstr>
      <vt:lpstr>DIST_CH_GUA_507</vt:lpstr>
      <vt:lpstr>DIST_CH_GUA_508</vt:lpstr>
      <vt:lpstr>DIST_CH_GUA_509</vt:lpstr>
      <vt:lpstr>DIST_CH_GUA_510</vt:lpstr>
      <vt:lpstr>DIST_CH_GUA_511</vt:lpstr>
      <vt:lpstr>DIST_CR_ALA_201</vt:lpstr>
      <vt:lpstr>DIST_CR_ALA_202</vt:lpstr>
      <vt:lpstr>DIST_CR_ALA_203</vt:lpstr>
      <vt:lpstr>DIST_CR_ALA_205</vt:lpstr>
      <vt:lpstr>DIST_CR_ALA_206</vt:lpstr>
      <vt:lpstr>DIST_CR_ALA_207</vt:lpstr>
      <vt:lpstr>DIST_CR_ALA_208</vt:lpstr>
      <vt:lpstr>DIST_CR_ALA_211</vt:lpstr>
      <vt:lpstr>DIST_CR_ALA_212</vt:lpstr>
      <vt:lpstr>DIST_CR_CAR_301</vt:lpstr>
      <vt:lpstr>DIST_CR_CAR_302</vt:lpstr>
      <vt:lpstr>DIST_CR_CAR_303</vt:lpstr>
      <vt:lpstr>DIST_CR_CAR_304</vt:lpstr>
      <vt:lpstr>DIST_CR_CAR_305</vt:lpstr>
      <vt:lpstr>DIST_CR_CAR_306</vt:lpstr>
      <vt:lpstr>DIST_CR_CAR_307</vt:lpstr>
      <vt:lpstr>DIST_CR_CAR_308</vt:lpstr>
      <vt:lpstr>DIST_CR_HER_401</vt:lpstr>
      <vt:lpstr>DIST_CR_HER_402</vt:lpstr>
      <vt:lpstr>DIST_CR_HER_403</vt:lpstr>
      <vt:lpstr>DIST_CR_HER_404</vt:lpstr>
      <vt:lpstr>DIST_CR_HER_405</vt:lpstr>
      <vt:lpstr>DIST_CR_HER_406</vt:lpstr>
      <vt:lpstr>DIST_CR_HER_407</vt:lpstr>
      <vt:lpstr>DIST_CR_HER_408</vt:lpstr>
      <vt:lpstr>DIST_CR_HER_409</vt:lpstr>
      <vt:lpstr>DIST_CR_SJO_101</vt:lpstr>
      <vt:lpstr>DIST_CR_SJO_102</vt:lpstr>
      <vt:lpstr>DIST_CR_SJO_103</vt:lpstr>
      <vt:lpstr>DIST_CR_SJO_104</vt:lpstr>
      <vt:lpstr>DIST_CR_SJO_105</vt:lpstr>
      <vt:lpstr>DIST_CR_SJO_106</vt:lpstr>
      <vt:lpstr>DIST_CR_SJO_107</vt:lpstr>
      <vt:lpstr>DIST_CR_SJO_108</vt:lpstr>
      <vt:lpstr>DIST_CR_SJO_109</vt:lpstr>
      <vt:lpstr>DIST_CR_SJO_110</vt:lpstr>
      <vt:lpstr>DIST_CR_SJO_111</vt:lpstr>
      <vt:lpstr>DIST_CR_SJO_112</vt:lpstr>
      <vt:lpstr>DIST_CR_SJO_113</vt:lpstr>
      <vt:lpstr>DIST_CR_SJO_114</vt:lpstr>
      <vt:lpstr>DIST_CR_SJO_115</vt:lpstr>
      <vt:lpstr>DIST_CR_SJO_116</vt:lpstr>
      <vt:lpstr>DIST_CR_SJO_117</vt:lpstr>
      <vt:lpstr>DIST_CR_SJO_118</vt:lpstr>
      <vt:lpstr>DIST_CR_SJO_120</vt:lpstr>
      <vt:lpstr>DIST_HC_LIM_701</vt:lpstr>
      <vt:lpstr>DIST_HC_LIM_702</vt:lpstr>
      <vt:lpstr>DIST_HC_LIM_703</vt:lpstr>
      <vt:lpstr>DIST_HC_LIM_704</vt:lpstr>
      <vt:lpstr>DIST_HC_LIM_705</vt:lpstr>
      <vt:lpstr>DIST_HC_LIM_706</vt:lpstr>
      <vt:lpstr>DIST_HN_ALA_201</vt:lpstr>
      <vt:lpstr>DIST_HN_ALA_202</vt:lpstr>
      <vt:lpstr>DIST_HN_ALA_210</vt:lpstr>
      <vt:lpstr>DIST_HN_ALA_213</vt:lpstr>
      <vt:lpstr>DIST_HN_ALA_214</vt:lpstr>
      <vt:lpstr>DIST_HN_ALA_215</vt:lpstr>
      <vt:lpstr>DIST_HN_ALA_216</vt:lpstr>
      <vt:lpstr>DIST_HN_HER_410</vt:lpstr>
      <vt:lpstr>DIST_PC_ALA_204</vt:lpstr>
      <vt:lpstr>DIST_PC_ALA_209</vt:lpstr>
      <vt:lpstr>DIST_PC_PUN_601</vt:lpstr>
      <vt:lpstr>DIST_PC_PUN_602</vt:lpstr>
      <vt:lpstr>DIST_PC_PUN_604</vt:lpstr>
      <vt:lpstr>DIST_PC_PUN_606</vt:lpstr>
      <vt:lpstr>DIST_PC_PUN_609</vt:lpstr>
      <vt:lpstr>DIST_PC_PUN_611</vt:lpstr>
      <vt:lpstr>DIST_VAR_VAR</vt:lpstr>
      <vt:lpstr>INT_PD10_CHI</vt:lpstr>
      <vt:lpstr>INT_PD10_CN</vt:lpstr>
      <vt:lpstr>INT_PD10_DE</vt:lpstr>
      <vt:lpstr>INT_PD10_IC</vt:lpstr>
      <vt:lpstr>INT_PD10_IS</vt:lpstr>
      <vt:lpstr>INT_PD11_CHI</vt:lpstr>
      <vt:lpstr>INT_PD11_CN</vt:lpstr>
      <vt:lpstr>INT_PD11_DE</vt:lpstr>
      <vt:lpstr>INT_PD11_IC</vt:lpstr>
      <vt:lpstr>INT_PD11_IS</vt:lpstr>
      <vt:lpstr>INT_PD12_CHI</vt:lpstr>
      <vt:lpstr>INT_PD12_CN</vt:lpstr>
      <vt:lpstr>INT_PD12_DE</vt:lpstr>
      <vt:lpstr>INT_PD12_IC</vt:lpstr>
      <vt:lpstr>INT_PD12_IS</vt:lpstr>
      <vt:lpstr>INT_PD2_CHI</vt:lpstr>
      <vt:lpstr>INT_PD2_CN</vt:lpstr>
      <vt:lpstr>INT_PD2_DE</vt:lpstr>
      <vt:lpstr>INT_PD2_IC</vt:lpstr>
      <vt:lpstr>INT_PD2_IS</vt:lpstr>
      <vt:lpstr>INT_PD3_CHI</vt:lpstr>
      <vt:lpstr>INT_PD3_CN</vt:lpstr>
      <vt:lpstr>INT_PD3_DE</vt:lpstr>
      <vt:lpstr>INT_PD3_IC</vt:lpstr>
      <vt:lpstr>INT_PD3_IS</vt:lpstr>
      <vt:lpstr>INT_PD4_CHI</vt:lpstr>
      <vt:lpstr>INT_PD4_CN</vt:lpstr>
      <vt:lpstr>INT_PD4_DE</vt:lpstr>
      <vt:lpstr>INT_PD4_IC</vt:lpstr>
      <vt:lpstr>INT_PD4_IS</vt:lpstr>
      <vt:lpstr>INT_PD5_CHI</vt:lpstr>
      <vt:lpstr>INT_PD5_CN</vt:lpstr>
      <vt:lpstr>INT_PD5_DE</vt:lpstr>
      <vt:lpstr>INT_PD5_IC</vt:lpstr>
      <vt:lpstr>INT_PD5_IS</vt:lpstr>
      <vt:lpstr>INT_PD6_CHI</vt:lpstr>
      <vt:lpstr>INT_PD6_CN</vt:lpstr>
      <vt:lpstr>INT_PD6_DE</vt:lpstr>
      <vt:lpstr>INT_PD6_IC</vt:lpstr>
      <vt:lpstr>INT_PD6_IS</vt:lpstr>
      <vt:lpstr>INT_PD7_CHI</vt:lpstr>
      <vt:lpstr>INT_PD7_CN</vt:lpstr>
      <vt:lpstr>INT_PD7_DE</vt:lpstr>
      <vt:lpstr>INT_PD7_IC</vt:lpstr>
      <vt:lpstr>INT_PD7_IS</vt:lpstr>
      <vt:lpstr>INT_PD8_CHI</vt:lpstr>
      <vt:lpstr>INT_PD8_CN</vt:lpstr>
      <vt:lpstr>INT_PD8_DE</vt:lpstr>
      <vt:lpstr>INT_PD8_IC</vt:lpstr>
      <vt:lpstr>INT_PD8_IS</vt:lpstr>
      <vt:lpstr>INT_PD9_CHI</vt:lpstr>
      <vt:lpstr>INT_PD9_CN</vt:lpstr>
      <vt:lpstr>INT_PD9_DE</vt:lpstr>
      <vt:lpstr>INT_PD9_IC</vt:lpstr>
      <vt:lpstr>INT_PD9_IS</vt:lpstr>
      <vt:lpstr>INT_!L_CONDICIONES_HABILITANTES</vt:lpstr>
      <vt:lpstr>'Matriz GAM, Fronteras y Otros'!L_CONDICIONES_HABILITANTES</vt:lpstr>
      <vt:lpstr>L_CONDICIONES_HABILITANTES</vt:lpstr>
      <vt:lpstr>L_GAM_OTROS</vt:lpstr>
      <vt:lpstr>INT_!L_POLOS_DESARROLLO</vt:lpstr>
      <vt:lpstr>'Matriz GAM, Fronteras y Otros'!L_POLOS_DESARROLLO</vt:lpstr>
      <vt:lpstr>L_POLOS_DESARROLLO</vt:lpstr>
      <vt:lpstr>L_RIESGOS</vt:lpstr>
      <vt:lpstr>L_SECTOR</vt:lpstr>
      <vt:lpstr>PROV_BR</vt:lpstr>
      <vt:lpstr>PROV_CH</vt:lpstr>
      <vt:lpstr>PROV_CR</vt:lpstr>
      <vt:lpstr>PROV_HC</vt:lpstr>
      <vt:lpstr>PROV_HN</vt:lpstr>
      <vt:lpstr>PROV_PC</vt:lpstr>
      <vt:lpstr>PROV_VAR</vt:lpstr>
      <vt:lpstr>PROVINCIA</vt:lpstr>
      <vt:lpstr>REGION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Ivania García Cascante</dc:creator>
  <cp:lastModifiedBy>Ronald Alexander Rodríguez Mena</cp:lastModifiedBy>
  <dcterms:created xsi:type="dcterms:W3CDTF">2021-04-26T20:07:05Z</dcterms:created>
  <dcterms:modified xsi:type="dcterms:W3CDTF">2021-07-22T22:08:05Z</dcterms:modified>
</cp:coreProperties>
</file>