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Users\lmongesi\Documents\POI SECTOR\POI 2020\DGAC\"/>
    </mc:Choice>
  </mc:AlternateContent>
  <xr:revisionPtr revIDLastSave="0" documentId="8_{8EEBC148-CB4F-44D3-9335-3E0E8E03B8BB}" xr6:coauthVersionLast="41" xr6:coauthVersionMax="41" xr10:uidLastSave="{00000000-0000-0000-0000-000000000000}"/>
  <bookViews>
    <workbookView xWindow="-120" yWindow="-120" windowWidth="29040" windowHeight="15840" xr2:uid="{00000000-000D-0000-FFFF-FFFF00000000}"/>
  </bookViews>
  <sheets>
    <sheet name="MAPP 2020" sheetId="7" r:id="rId1"/>
    <sheet name="Fichas Téc del Indicador 2020" sheetId="20" r:id="rId2"/>
    <sheet name="FICHA TEC INVER PUBLIC 2020 " sheetId="18" r:id="rId3"/>
  </sheets>
  <calcPr calcId="181029" refMode="R1C1"/>
</workbook>
</file>

<file path=xl/calcChain.xml><?xml version="1.0" encoding="utf-8"?>
<calcChain xmlns="http://schemas.openxmlformats.org/spreadsheetml/2006/main">
  <c r="I17" i="18" l="1"/>
  <c r="I16" i="18"/>
  <c r="I15" i="18"/>
  <c r="I14" i="18"/>
  <c r="I13" i="18"/>
  <c r="X14" i="7"/>
  <c r="X23" i="7"/>
  <c r="X18" i="7"/>
  <c r="X21" i="7"/>
  <c r="X16" i="7"/>
  <c r="E16" i="18" l="1"/>
  <c r="E17" i="18"/>
  <c r="E15" i="18"/>
  <c r="E14" i="18"/>
  <c r="E13" i="18"/>
  <c r="I12" i="18"/>
  <c r="E12" i="18"/>
</calcChain>
</file>

<file path=xl/sharedStrings.xml><?xml version="1.0" encoding="utf-8"?>
<sst xmlns="http://schemas.openxmlformats.org/spreadsheetml/2006/main" count="200" uniqueCount="167">
  <si>
    <t>COBERTURA GEOGRAFICA POR REGION</t>
  </si>
  <si>
    <t>CODIGO Y NOMBRE DEL  PROGRAMA O SUBPROGRAMA PRESUPUESTARIO</t>
  </si>
  <si>
    <t>PRODUCTO FINAL (BIENES/
SERVICIOS)</t>
  </si>
  <si>
    <t>UNIDAD DE MEDIDA DEL PRODUCTO</t>
  </si>
  <si>
    <t>POBLACIÓN META</t>
  </si>
  <si>
    <t xml:space="preserve">INDICADORES DE PRODUCTO FINAL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</si>
  <si>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</si>
  <si>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</si>
  <si>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</si>
  <si>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</si>
  <si>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</si>
  <si>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</si>
  <si>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</si>
  <si>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</si>
  <si>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</si>
  <si>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</si>
  <si>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</si>
  <si>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</si>
  <si>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</si>
  <si>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Elemento</t>
  </si>
  <si>
    <t>Descripción</t>
  </si>
  <si>
    <t>Nombre del indicador</t>
  </si>
  <si>
    <t>Definición conceptual</t>
  </si>
  <si>
    <t xml:space="preserve">Fórmula de cálculo </t>
  </si>
  <si>
    <t>Unidad de medida del indicador</t>
  </si>
  <si>
    <t>Interpretación</t>
  </si>
  <si>
    <t>Desagregación</t>
  </si>
  <si>
    <t>Línea base</t>
  </si>
  <si>
    <t>Meta</t>
  </si>
  <si>
    <t xml:space="preserve">Periodicidad </t>
  </si>
  <si>
    <t>Clasificación</t>
  </si>
  <si>
    <t>Tipo de operación estadística</t>
  </si>
  <si>
    <t>Comentarios generales</t>
  </si>
  <si>
    <t>t+1</t>
  </si>
  <si>
    <t>t+2</t>
  </si>
  <si>
    <t>t+3</t>
  </si>
  <si>
    <t>NOMBRE DE LA INSTITUCIÓN:</t>
  </si>
  <si>
    <t xml:space="preserve">NOMBRE DEL JERARCA DE LA INSTITUCIÓN: </t>
  </si>
  <si>
    <t>SECTOR:</t>
  </si>
  <si>
    <t>MINISTRO(A) RECTOR(A):</t>
  </si>
  <si>
    <t>PROGRAMA DE INVERSIÓN PÚBLICA</t>
  </si>
  <si>
    <t>ETAPA ACTUAL</t>
  </si>
  <si>
    <t xml:space="preserve">AVANCE ETAPA ACTUAL </t>
  </si>
  <si>
    <t>CÓDIGO Y NOMBRE DEL PROGRAMA PRESUPUESTARIO</t>
  </si>
  <si>
    <t>RESPONSABLES</t>
  </si>
  <si>
    <t>I TRIM</t>
  </si>
  <si>
    <t>II TRIM</t>
  </si>
  <si>
    <t>III TRIM</t>
  </si>
  <si>
    <t>IV TRIM</t>
  </si>
  <si>
    <t xml:space="preserve">MONTOS POR EJECUTAR 
(MILLONES DE COLONES) </t>
  </si>
  <si>
    <t xml:space="preserve">MONTOS EJECUTADOS 
(MILLONES DE COLONES) </t>
  </si>
  <si>
    <t>Componentes involucrados en la
fórmula del cálculo</t>
  </si>
  <si>
    <t>Geográfica</t>
  </si>
  <si>
    <t>Temática</t>
  </si>
  <si>
    <t>Fuente de información</t>
  </si>
  <si>
    <t>ANEXO I: FICHA TECNICA PROGRAMA INSTITUCIONAL  DE INVERSIÓN PÚBLICA</t>
  </si>
  <si>
    <t>FICHA TÉCNICA PROGRAMA INSTITUCIONAL PROYECTOS DE INVERSIÓN PÚBLICA</t>
  </si>
  <si>
    <t>CÓDIGO Y NOMBRE DEL PROYECTO</t>
  </si>
  <si>
    <t>MONTO EJECUTADO AL 2018
(MILLONES DE COLONES)</t>
  </si>
  <si>
    <t>NOTA: Esta información debe extraerse del BPIP para garantizar la congruencia de lo incluido en la Ficha técnica y la información registrada en el BPIP por parte de la institución.</t>
  </si>
  <si>
    <t>MATRIZ DE ARTICULACION PLAN PRESUPUESTO 2020</t>
  </si>
  <si>
    <t>OBJETIVO NACIONAL</t>
  </si>
  <si>
    <t>PLAN NACIONAL DE DESARROLLO E INVERSION PUBLICA 2019-2022 (PNDIP)</t>
  </si>
  <si>
    <t>PROGRAMACIÓN ESTRATÉGICA PRESUPUESTARIA</t>
  </si>
  <si>
    <t>ODS VINCULADO</t>
  </si>
  <si>
    <t xml:space="preserve">AREA ESTRATEGICA </t>
  </si>
  <si>
    <t xml:space="preserve">
INTERVENCION ESTRATEGICA</t>
  </si>
  <si>
    <t>OBJETIVO INTERVENCION ESTRATEGICA</t>
  </si>
  <si>
    <t>INDICADOR DE LA INTERVENCION ESTRATEGICA</t>
  </si>
  <si>
    <t>LINEA BASE DEL INDICADOR (Regional cuando proceda)</t>
  </si>
  <si>
    <t>META DEL PERIODO (regional cuando proceda)</t>
  </si>
  <si>
    <t>OBJETIVO ESTRATÉGICO INSTITUCIONAL (PEI)</t>
  </si>
  <si>
    <t>FF</t>
  </si>
  <si>
    <t>ANUAL</t>
  </si>
  <si>
    <t>Nombre de la Institución:  Dirección General de Aviaciòn Civil</t>
  </si>
  <si>
    <t>Nombre del Jerarca de la Institución:  Guillermo Hoppe Pacheco</t>
  </si>
  <si>
    <t>Sector:  Infraestructura y Transportes</t>
  </si>
  <si>
    <t>DIRECCIÓN GENERAL DE AVIACIÓN CIVIL</t>
  </si>
  <si>
    <t>GUILLERMO HOPPE PACHECO</t>
  </si>
  <si>
    <t>Infraestructura, Movilidad y Ordenamiento Territorial</t>
  </si>
  <si>
    <t>Generar condiciones de planificación urbana, ordenamiento territorial,
infraestructura y movilidad para el logro de espacios urbanos y rurales resilientes,
sostenibles e inclusivos.</t>
  </si>
  <si>
    <t>Programa
Desarrollo de
obras
aeroportuarias</t>
  </si>
  <si>
    <t xml:space="preserve">2017: 0 </t>
  </si>
  <si>
    <t xml:space="preserve">Construir obras de infraestructura en los aeródromos  para mejorar los servicios a los usuarios y la seguridad operacional. </t>
  </si>
  <si>
    <t xml:space="preserve">Mejoramiento del Aeródromo de Upala (Fase II)                        </t>
  </si>
  <si>
    <t>Programa Presupuestario N° 3 Desarrollo de Infraestructura Aeronáutica
Bienes Duraderos</t>
  </si>
  <si>
    <t>Infraestructura aeroportuaria mejorada</t>
  </si>
  <si>
    <t xml:space="preserve">Operadores, población y pasajeros </t>
  </si>
  <si>
    <t xml:space="preserve">Mejoramiento del Aeródromo de Tortuguero </t>
  </si>
  <si>
    <t>Porcentaje de avance en la etapa del proyecto 
(ejecución del proyecto: Mejoramiento del Aeródromo de Tortuguero)</t>
  </si>
  <si>
    <t>Recursos propios</t>
  </si>
  <si>
    <t>Huetar Caribe</t>
  </si>
  <si>
    <t>Pacífico Central</t>
  </si>
  <si>
    <t>Mejoramiento del Aeródromo de La Mangua, Quepos</t>
  </si>
  <si>
    <t>Aeródromo  de la Managua Quepos mejorado.
(Pavimento  de la pista reconstruido
Terminal de pasajeros construida)</t>
  </si>
  <si>
    <t>Porcentaje de avance en la etapa del proyecto 
(ejecución del proyecto: Mejoramiento del Aeródromo de La Managua Quepos)</t>
  </si>
  <si>
    <t>Habilitación de espacios para los permisiarios e instalación del cercado perimetral del AIDOQ.</t>
  </si>
  <si>
    <t>Promover el desarrollo integral del Aeropuerto Internacional Daniel Oduber Quirós (AIDOQ)  de conformidad con las necesidades de infraestructura requeridas para propiciar la seguridad operacional en su utilización.</t>
  </si>
  <si>
    <t>Diseñar y Construir la Terminal de pasajeros del Aeropuerto Internacional de Limón mejorando la seguridad al separar los flujos de pasajeros, construyendo las instalaciones de Vigilancia Aérea, Servicios y Obras Conexas.</t>
  </si>
  <si>
    <t>Promover el desarrollo integral del Aeropuerto Tobías Bolaños Palma (AITBP) de conformidad con las necesidades de infraestructura requeridas para propiciar la seguridad operacional en su utilización.</t>
  </si>
  <si>
    <t>Región Chorotega</t>
  </si>
  <si>
    <t>Región Central</t>
  </si>
  <si>
    <t>Región Huetar Caribe</t>
  </si>
  <si>
    <t>Porcentaje de avance en la etapa del proyecto 
(ejecución del proyecto : Habilitación de espacios e instalación de cercado perimetral del AIDOQ</t>
  </si>
  <si>
    <t>Porcentaje de avance en la etapa del proyecto 
(ejecución del proyecto: Diseño y Construcción de la Terminial de pasajeros del AIL)</t>
  </si>
  <si>
    <t>Porcentaje de avance en la etapa del proyecto 
(ejecución del proyecto: Plan Integral de Mejoramiento AITBP)</t>
  </si>
  <si>
    <t>RODOLFO MÉNDEZ MATA</t>
  </si>
  <si>
    <t>INFRAESTRUCTURA Y TRANSPORTE</t>
  </si>
  <si>
    <t xml:space="preserve">Preinversión 
</t>
  </si>
  <si>
    <t>Ing. David Rojas</t>
  </si>
  <si>
    <t>Ing. Mario Cespedes</t>
  </si>
  <si>
    <t>Se encuentra en la gestión del Convenio entre SINAC, Ministerio de Seguridad Pública y CETAC
Diseño de las Obras</t>
  </si>
  <si>
    <t>Ejecución</t>
  </si>
  <si>
    <t>Ing. Allen Vargas</t>
  </si>
  <si>
    <t>Se encuentra en el diseño de las obras</t>
  </si>
  <si>
    <t xml:space="preserve">Arq. Debby Beer </t>
  </si>
  <si>
    <t>Plan  Integral de Mejoramiento  AITBP</t>
  </si>
  <si>
    <t>Ing. Oscar Soto</t>
  </si>
  <si>
    <t>Diseño y Construcción de la Terminal de pasajeros del AIL</t>
  </si>
  <si>
    <t>Arq. Marcela Gutierrez</t>
  </si>
  <si>
    <t xml:space="preserve">El porcentaje de avance en la etapa de ejecución de obra representa el avance alcanzado en la ejecución de las actividades programadas. (Ejecución física) 
Aeródromo: "Aeródromo. Área definida de tierra o de agua (que incluye todas sus edificaciones, instalaciones y equipos) destinada total o parcialmente a la llegada, salida y movimiento en superficie de aeronaves". Normas y métodos recomendados. Anexo N°14 al Convenio sobre Aviación Civil Internacional. </t>
  </si>
  <si>
    <t>Ejecución de actividades alcanzadas/actividades del proyecto programadas*100
Calculo de los pesos: Porcentaje de  avance obtenido/100*peso correpondiente.</t>
  </si>
  <si>
    <t>Cumplimiento de actividades programadas.
Cronogama de trabajo establecido.</t>
  </si>
  <si>
    <t>Porcentaje</t>
  </si>
  <si>
    <t>2017: 0%</t>
  </si>
  <si>
    <t>Se cuenta con datos del indicador en los avances de proyectos de inversión que se presentan regularmente a los Jerarcas Institucionales, expedientes de cada proyecto, ubicados en la Unidad de Infraestructura Aeronáutica y la Unidad de Planificación en el Proceso de Gestión de Proyectos Oficina PMO.
La información se mantiene en archivos digitales y expedientes físicos.</t>
  </si>
  <si>
    <t>( )Impacto
( ) Efecto
(x ) Producto</t>
  </si>
  <si>
    <t>Registros administrativos</t>
  </si>
  <si>
    <t xml:space="preserve">El proyecto se desarrollará por etapas de conformidad con la programación y cronograma de avance de obra física.
Dicho porcentaje debe ajustar en relación al peso otorgado para el seguimiento de la meta.
</t>
  </si>
  <si>
    <t>100%  de mejoramiento aeródromos a nivel nacional.</t>
  </si>
  <si>
    <t>Semestral - Anual</t>
  </si>
  <si>
    <t xml:space="preserve">La vista al sitio se realizó el 10 de julio del 2018
La apertura de las ofertas fue dada el 05 de setiembre del 2018
Única oferta MADEROTEC , 
Se aprobó el Refrendo al contrato en la Contraloría General de la República
Se giró la Orden de Inicio. Se encuentra en planos constructivos y TOR s </t>
  </si>
  <si>
    <t xml:space="preserve">Preinversiòn
</t>
  </si>
  <si>
    <t>Se genera la decisión inicial, Términos de Referencia y planos constructivos a la Proveeduría Institucional.</t>
  </si>
  <si>
    <t>Se encuentra en la fase de tramitologìas para expropiación y diseño de las Obras</t>
  </si>
  <si>
    <t xml:space="preserve">Modernizar la
infraestructura
de los
aeródromos
del país,
mejorando la
seguridad
operacional y
servicios a los
usuarios.     </t>
  </si>
  <si>
    <t>2019-2020:
100% de
ejecución de
obras de
mejoramiento
en los
aeródromos.
2020: 100%
002401 Upala, 002395 Tortuguero, 002397 Aeropuerto Internacional Tobias Bolaños Palma (AITBP).</t>
  </si>
  <si>
    <t xml:space="preserve">Infraestructura aeroportuaria mejorada
</t>
  </si>
  <si>
    <t xml:space="preserve">Porcentaje de
avance de
obra </t>
  </si>
  <si>
    <t xml:space="preserve">Huetar Norte
Central
Huetar Caribe </t>
  </si>
  <si>
    <t>Aeródromo de Tortuguero mejorado</t>
  </si>
  <si>
    <t>Presupuestario N° 3 Desarrollo de Infraestructura Aeronáutica
Bienes Duraderos</t>
  </si>
  <si>
    <t>Espacios para los permisiarios  en el AIDOQ habilitados</t>
  </si>
  <si>
    <t>Cercado perimetral del AIDOQ instaldo.</t>
  </si>
  <si>
    <t>Terminal Aérea Remodelada
(Proyecto Plan  Integral de Mejoramiento  AITBP)</t>
  </si>
  <si>
    <t>Terminal Aérea Construida
(Proyecto Diseño y Construcción de la Terminal de pasajeros del AIL)</t>
  </si>
  <si>
    <t>100% Ejecución proyecto Habilitación de espacios e instalación de cercado perimetral del AIDOQ</t>
  </si>
  <si>
    <t>Porcentaje de avance de en la etapa de ejecución de obra (Aérodromos)</t>
  </si>
  <si>
    <t>Región Central: AITBP
Región Chorotega: AIDOQ
Región Huetar Caribe: AIL, Tortuguero
Región Pacífico Central: Quepos</t>
  </si>
  <si>
    <t>100% Ejecución del proyecto Mejoramiento Aeródromo de Tortuguero</t>
  </si>
  <si>
    <t xml:space="preserve">Realizar el mejoramiento de la superficie de pista y la nivelación de franjas en función de la seguridad operacional y el cumplimiento de la normativa OACI, ANEXO 14 de la OACI y sus circulares.  
El proyecto desarrolló proceso licitatorio en 2017, se giró la orden de inicio en diciembre 2017, avance de obra 2018: 10%, se enfrentò un gran atraso y resolución de contrato por incumplimientos por parte del contratista.
Supuesto: El CETAC toma las decisiones respecto a los alcances del proyecto, por cuanto inicialmente conprendìa mejora en la terminal, pista y plataforma; posterior a la problemàtica suscitada es requerido que el CETAC defina si se ejefuta  ùnicamente el mejoramiento de la pista de aterrizaje, para lo cual se estima el costo en ¢1.500.000.000,00 a ejecutar en el 2019.
Se está a la espera de la resolución de la CGR a efectos de tramitar una "licitación especial" para concluir el proyecto completo, de aprobarse es posible que se inicien las obras en el último trimestre 2019, y continúen en 2020, si no lo avala la CGR la inversión total se estaría programando para el año 2020, estimándose una Inversión al 2020:
¢5.050.000.000
De los cuales ¢50.000.000 corresponden a control de calidad
</t>
  </si>
  <si>
    <t>Consiste en la construcción de  un nueva terminal ya que la existente no cumple con las normas internacionales aeronauticas, se incluyen además obras conexas como lo son: parqueos, tanques de tratamiento de aguas negras y residuales, caseta de seguridad, bodega, subestación eléctroca,.  Además la construcción de instalaciones para Servicio de Vigilancia Aérea.  
¢Inversión estimada 2020: 1.425.000.000,00
Inversión total: ¢1.828.900.000,00</t>
  </si>
  <si>
    <t>20% Ejecución</t>
  </si>
  <si>
    <t xml:space="preserve"> Dirección General de Aviaciòn Civil</t>
  </si>
  <si>
    <t>Guillermo Hoppe Pacheco</t>
  </si>
  <si>
    <t xml:space="preserve"> Infraestructura y Transportes</t>
  </si>
  <si>
    <t xml:space="preserve">Ministro(a) Rector(a): </t>
  </si>
  <si>
    <t xml:space="preserve"> Rodolfo Méndez Mata</t>
  </si>
  <si>
    <t>NA</t>
  </si>
  <si>
    <t>OBJETIVO DEL AREA 
(Objetivo de la meta del ára)</t>
  </si>
  <si>
    <t xml:space="preserve">0
</t>
  </si>
  <si>
    <t xml:space="preserve"> Para efecto del seguimiento y cálculo de la meta se consideraron los siguientes Peso:  Cada  Aérodromo  8%   y  Cada Aeropuertos  Internacional 12%
Se  únifican los indicadores en la misma ficha y se incluyen los datos de los mismos.</t>
  </si>
  <si>
    <t>100% Ejecución del proyecto Mejoramiento Aeródromo de Quepos</t>
  </si>
  <si>
    <t xml:space="preserve">Habilitación de espacios para los permisiarios y cerramiento perimetral del AIDOQ, consta de la instalación de una malla perimetral nueva en los nuevos terrenos recién expropiados así como el resane de toda la malla actual. 
Entiéndase por permisiarios: operadores de asistencia en tierra, combustible, comida, operadores y empresas que cuentan con un permiso para estar ubicados en ciertos "espacios" del aeropuerto, área de espacios designados bajo un permiso específico.
Inversión 2020: ¢2.500.000.000
Control de Calidad: ¢50.000.000
</t>
  </si>
  <si>
    <t xml:space="preserve"> Presupuestario N° 3 Desarrollo de Infraestructura Aeronáutica
Bienes Duraderos          </t>
  </si>
  <si>
    <t>Se construirá una terminal aérea que según convenio entre SINAC-Ministerio de Seguridad Pública y el CETAC tendrá dentro de la terminal aérea oficinas de dichas instituciones en la planta baja.  En la segunda planta tendrá habitaciones para el Ministerio de Seguridad Publica para el resguardo del Aeródromo.  Además se ampliará la plataforma para estacionar 2 aeronaves tipo B.   El proyecto se programa para ser ejecutado en dos periodos:
Inversión 2020: ¢1.550.000.000,00
Inversión control de calidad 2020: ¢ 46.500.000
Inversión Total estimada: ¢1.596.500.000,00
En el 2018 y 2019 se trabajo la preinversión y la Licitación.</t>
  </si>
  <si>
    <t xml:space="preserve">Este proyecto consiste en la construcción de toda la red de agua potable, aguas negras, aguas residuales con su debido tanque de tratamiento, red electrica, red de datos, Red de Hidrantes para el cumplimiento con Cuerpo de Bomberos, construcción de toda la estructura de pavimentos de las calles de rodaje, ALFA, BRAVO, CHARLIE, Remodelación de la Terminal Aérea. El poryecto se programa para ser ejecutado en dos periodos:
Inversión 2020: ¢4.200.000.000,00
Inversión 2021: ¢5.400.000.000,00
Inversión Total estimada: ¢9.600.000.000,00
En el 2018 se trabajó la preinverión y en el 2019 la Licitación.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</si>
</sst>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quot;₡&quot;#,##0.00;[Red]&quot;₡&quot;#,##0.00"/>
    <numFmt numFmtId="166" formatCode="&quot;₡&quot;#,##0.00"/>
  </numFmts>
  <fonts count="28"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2"/>
      <name val="Calibri"/>
      <family val="2"/>
      <scheme val="minor"/>
    </font>
    <font>
      <sz val="12"/>
      <color theme="1"/>
      <name val="Calibri"/>
      <family val="2"/>
      <scheme val="minor"/>
    </font>
    <font>
      <b/>
      <sz val="18"/>
      <color theme="1"/>
      <name val="Calibri"/>
      <family val="2"/>
      <scheme val="minor"/>
    </font>
    <font>
      <b/>
      <sz val="14"/>
      <color theme="1"/>
      <name val="Arial"/>
      <family val="2"/>
    </font>
    <font>
      <sz val="18"/>
      <color theme="1"/>
      <name val="Calibri"/>
      <family val="2"/>
      <scheme val="minor"/>
    </font>
    <font>
      <b/>
      <sz val="12"/>
      <color theme="1"/>
      <name val="Arial"/>
      <family val="2"/>
    </font>
    <font>
      <sz val="12"/>
      <color theme="1"/>
      <name val="Arial"/>
      <family val="2"/>
    </font>
    <font>
      <b/>
      <sz val="12"/>
      <name val="Arial"/>
      <family val="2"/>
    </font>
    <font>
      <b/>
      <sz val="14"/>
      <color theme="0"/>
      <name val="Arial"/>
      <family val="2"/>
    </font>
    <font>
      <b/>
      <sz val="14"/>
      <name val="Arial"/>
      <family val="2"/>
    </font>
    <font>
      <b/>
      <sz val="10"/>
      <name val="Arial"/>
      <family val="2"/>
    </font>
    <font>
      <b/>
      <sz val="10"/>
      <color theme="0"/>
      <name val="Arial"/>
      <family val="2"/>
    </font>
    <font>
      <sz val="10"/>
      <color theme="1"/>
      <name val="Calibri"/>
      <family val="2"/>
      <scheme val="minor"/>
    </font>
    <font>
      <b/>
      <sz val="9"/>
      <name val="Arial"/>
      <family val="2"/>
    </font>
    <font>
      <sz val="9"/>
      <name val="Arial"/>
      <family val="2"/>
    </font>
    <font>
      <sz val="11"/>
      <name val="Arial"/>
      <family val="2"/>
    </font>
    <font>
      <sz val="12"/>
      <name val="Calibri"/>
      <family val="2"/>
    </font>
    <font>
      <strike/>
      <sz val="11"/>
      <color rgb="FFFF0000"/>
      <name val="Calibri"/>
      <family val="2"/>
      <scheme val="minor"/>
    </font>
    <font>
      <sz val="11"/>
      <color rgb="FFFF0000"/>
      <name val="Calibri"/>
      <family val="2"/>
      <scheme val="minor"/>
    </font>
    <font>
      <sz val="10"/>
      <color rgb="FF0070C0"/>
      <name val="Arial"/>
      <family val="2"/>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6694CC"/>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39997558519241921"/>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0"/>
      </left>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style="thick">
        <color theme="0"/>
      </right>
      <top/>
      <bottom style="thick">
        <color theme="0"/>
      </bottom>
      <diagonal/>
    </border>
    <border>
      <left style="thin">
        <color auto="1"/>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theme="0"/>
      </left>
      <right style="thick">
        <color theme="0"/>
      </right>
      <top/>
      <bottom/>
      <diagonal/>
    </border>
    <border>
      <left style="medium">
        <color indexed="64"/>
      </left>
      <right/>
      <top style="medium">
        <color indexed="64"/>
      </top>
      <bottom/>
      <diagonal/>
    </border>
    <border>
      <left/>
      <right style="thin">
        <color indexed="64"/>
      </right>
      <top style="medium">
        <color indexed="64"/>
      </top>
      <bottom/>
      <diagonal/>
    </border>
  </borders>
  <cellStyleXfs count="13">
    <xf numFmtId="0" fontId="0" fillId="0" borderId="0"/>
    <xf numFmtId="0" fontId="2" fillId="0" borderId="0"/>
    <xf numFmtId="0" fontId="3" fillId="0" borderId="0"/>
    <xf numFmtId="0" fontId="1" fillId="0" borderId="0"/>
    <xf numFmtId="0" fontId="1" fillId="0" borderId="0"/>
    <xf numFmtId="0" fontId="2" fillId="0" borderId="0"/>
    <xf numFmtId="16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cellStyleXfs>
  <cellXfs count="176">
    <xf numFmtId="0" fontId="0" fillId="0" borderId="0" xfId="0"/>
    <xf numFmtId="0" fontId="4" fillId="2" borderId="0" xfId="9" applyFont="1" applyFill="1"/>
    <xf numFmtId="0" fontId="0" fillId="0" borderId="0" xfId="0" applyFont="1"/>
    <xf numFmtId="0" fontId="0" fillId="0" borderId="0" xfId="0" applyFont="1" applyFill="1"/>
    <xf numFmtId="0" fontId="4" fillId="8" borderId="6" xfId="9" applyFont="1" applyFill="1" applyBorder="1" applyAlignment="1">
      <alignment horizontal="center"/>
    </xf>
    <xf numFmtId="0" fontId="5" fillId="2" borderId="6"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0" fontId="9" fillId="0" borderId="6" xfId="0" applyFont="1" applyFill="1" applyBorder="1"/>
    <xf numFmtId="0" fontId="9" fillId="0" borderId="0" xfId="0" applyFont="1"/>
    <xf numFmtId="0" fontId="10" fillId="0" borderId="0" xfId="0" applyFont="1"/>
    <xf numFmtId="0" fontId="11" fillId="0" borderId="0" xfId="0" applyFont="1" applyAlignment="1">
      <alignment vertical="center" wrapText="1"/>
    </xf>
    <xf numFmtId="0" fontId="12" fillId="0" borderId="0" xfId="0" applyFont="1"/>
    <xf numFmtId="0" fontId="14" fillId="0" borderId="0" xfId="0" applyFont="1"/>
    <xf numFmtId="0" fontId="13" fillId="0" borderId="0" xfId="0" applyFont="1" applyAlignment="1">
      <alignment vertical="center"/>
    </xf>
    <xf numFmtId="0" fontId="15" fillId="0" borderId="0" xfId="0" applyFont="1" applyAlignment="1">
      <alignment vertical="center"/>
    </xf>
    <xf numFmtId="0" fontId="16" fillId="5" borderId="18" xfId="0" applyFont="1" applyFill="1" applyBorder="1" applyAlignment="1">
      <alignment vertical="center"/>
    </xf>
    <xf numFmtId="0" fontId="18" fillId="6" borderId="21" xfId="0" applyFont="1" applyFill="1" applyBorder="1" applyAlignment="1">
      <alignment horizontal="center" vertical="center" wrapText="1"/>
    </xf>
    <xf numFmtId="0" fontId="18" fillId="6" borderId="21" xfId="0" applyFont="1" applyFill="1" applyBorder="1" applyAlignment="1">
      <alignment horizontal="center" vertical="center"/>
    </xf>
    <xf numFmtId="0" fontId="18" fillId="11" borderId="30" xfId="0" applyFont="1" applyFill="1" applyBorder="1" applyAlignment="1">
      <alignment horizontal="center" vertical="center" wrapText="1"/>
    </xf>
    <xf numFmtId="0" fontId="21" fillId="7" borderId="34" xfId="0" applyFont="1" applyFill="1" applyBorder="1" applyAlignment="1">
      <alignment horizontal="center" vertical="center" wrapText="1"/>
    </xf>
    <xf numFmtId="0" fontId="2" fillId="7" borderId="16" xfId="0" applyFont="1" applyFill="1" applyBorder="1" applyAlignment="1">
      <alignment horizontal="left" vertical="top" wrapText="1"/>
    </xf>
    <xf numFmtId="0" fontId="23" fillId="0" borderId="6" xfId="0" applyNumberFormat="1" applyFont="1" applyFill="1" applyBorder="1" applyAlignment="1" applyProtection="1">
      <alignment vertical="top" wrapText="1"/>
      <protection locked="0"/>
    </xf>
    <xf numFmtId="0" fontId="23" fillId="0" borderId="35" xfId="0" applyNumberFormat="1" applyFont="1" applyFill="1" applyBorder="1" applyAlignment="1" applyProtection="1">
      <alignment vertical="top" wrapText="1"/>
      <protection locked="0"/>
    </xf>
    <xf numFmtId="0" fontId="4" fillId="0" borderId="6" xfId="0" applyFont="1" applyFill="1" applyBorder="1" applyAlignment="1">
      <alignment horizontal="left" vertical="top" wrapText="1"/>
    </xf>
    <xf numFmtId="9" fontId="4" fillId="0" borderId="6" xfId="0" applyNumberFormat="1" applyFont="1" applyFill="1" applyBorder="1" applyAlignment="1">
      <alignment horizontal="left" vertical="top" wrapText="1"/>
    </xf>
    <xf numFmtId="0" fontId="23" fillId="2" borderId="6" xfId="0" applyNumberFormat="1" applyFont="1" applyFill="1" applyBorder="1" applyAlignment="1" applyProtection="1">
      <alignment vertical="top" wrapText="1"/>
      <protection locked="0"/>
    </xf>
    <xf numFmtId="166" fontId="4" fillId="0" borderId="6" xfId="0" applyNumberFormat="1"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36" xfId="0" applyFont="1" applyFill="1" applyBorder="1" applyAlignment="1">
      <alignment horizontal="left" vertical="top" wrapText="1"/>
    </xf>
    <xf numFmtId="0" fontId="24" fillId="0" borderId="36" xfId="0" applyFont="1" applyBorder="1" applyAlignment="1">
      <alignment horizontal="left" vertical="top" wrapText="1"/>
    </xf>
    <xf numFmtId="0" fontId="4" fillId="2" borderId="36" xfId="0" applyFont="1" applyFill="1" applyBorder="1" applyAlignment="1">
      <alignment horizontal="left" vertical="top" wrapText="1"/>
    </xf>
    <xf numFmtId="0" fontId="25" fillId="2" borderId="36" xfId="0" applyFont="1" applyFill="1" applyBorder="1" applyAlignment="1">
      <alignment horizontal="left" vertical="top" wrapText="1"/>
    </xf>
    <xf numFmtId="0" fontId="8" fillId="0" borderId="6" xfId="0" applyFont="1" applyFill="1" applyBorder="1"/>
    <xf numFmtId="166" fontId="4" fillId="2" borderId="6" xfId="0" applyNumberFormat="1" applyFont="1" applyFill="1" applyBorder="1" applyAlignment="1">
      <alignment horizontal="center" vertical="center" wrapText="1"/>
    </xf>
    <xf numFmtId="0" fontId="4" fillId="0" borderId="0" xfId="0" applyFont="1"/>
    <xf numFmtId="0" fontId="23" fillId="12" borderId="35" xfId="0" applyNumberFormat="1" applyFont="1" applyFill="1" applyBorder="1" applyAlignment="1" applyProtection="1">
      <alignment vertical="top" wrapText="1"/>
      <protection locked="0"/>
    </xf>
    <xf numFmtId="0" fontId="4" fillId="12" borderId="6" xfId="0" applyFont="1" applyFill="1" applyBorder="1" applyAlignment="1">
      <alignment horizontal="left" vertical="top" wrapText="1"/>
    </xf>
    <xf numFmtId="9" fontId="4" fillId="12" borderId="6" xfId="0" applyNumberFormat="1" applyFont="1" applyFill="1" applyBorder="1" applyAlignment="1">
      <alignment horizontal="left" vertical="top" wrapText="1"/>
    </xf>
    <xf numFmtId="0" fontId="23" fillId="12" borderId="6" xfId="0" applyNumberFormat="1" applyFont="1" applyFill="1" applyBorder="1" applyAlignment="1" applyProtection="1">
      <alignment vertical="top" wrapText="1"/>
      <protection locked="0"/>
    </xf>
    <xf numFmtId="166" fontId="4" fillId="12" borderId="6" xfId="0" applyNumberFormat="1"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36" xfId="0" applyFont="1" applyFill="1" applyBorder="1" applyAlignment="1">
      <alignment horizontal="center" vertical="center" wrapText="1"/>
    </xf>
    <xf numFmtId="0" fontId="4" fillId="0" borderId="0" xfId="9" applyFont="1" applyFill="1" applyBorder="1" applyAlignment="1">
      <alignment vertical="top" wrapText="1"/>
    </xf>
    <xf numFmtId="0" fontId="18" fillId="6" borderId="21"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20"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2" fillId="7" borderId="34" xfId="0" applyFont="1" applyFill="1" applyBorder="1" applyAlignment="1">
      <alignment horizontal="center" vertical="top" wrapText="1"/>
    </xf>
    <xf numFmtId="0" fontId="2" fillId="7" borderId="34" xfId="0" applyFont="1" applyFill="1" applyBorder="1" applyAlignment="1">
      <alignment vertical="center" wrapText="1"/>
    </xf>
    <xf numFmtId="0" fontId="22" fillId="7" borderId="34" xfId="0" applyFont="1" applyFill="1" applyBorder="1" applyAlignment="1">
      <alignment horizontal="left" vertical="top" wrapText="1"/>
    </xf>
    <xf numFmtId="0" fontId="2" fillId="7" borderId="34" xfId="0" applyNumberFormat="1" applyFont="1" applyFill="1" applyBorder="1" applyAlignment="1" applyProtection="1">
      <alignment vertical="top" wrapText="1"/>
      <protection locked="0"/>
    </xf>
    <xf numFmtId="0" fontId="2" fillId="7" borderId="34" xfId="0" applyNumberFormat="1" applyFont="1" applyFill="1" applyBorder="1" applyAlignment="1" applyProtection="1">
      <alignment horizontal="left" vertical="top" wrapText="1"/>
      <protection locked="0"/>
    </xf>
    <xf numFmtId="9" fontId="2" fillId="7" borderId="34" xfId="0" applyNumberFormat="1" applyFont="1" applyFill="1" applyBorder="1" applyAlignment="1">
      <alignment horizontal="center" vertical="top" wrapText="1"/>
    </xf>
    <xf numFmtId="0" fontId="2" fillId="7" borderId="34" xfId="0" applyNumberFormat="1" applyFont="1" applyFill="1" applyBorder="1" applyAlignment="1" applyProtection="1">
      <alignment horizontal="center" vertical="top" wrapText="1"/>
      <protection locked="0"/>
    </xf>
    <xf numFmtId="9" fontId="2" fillId="7" borderId="34" xfId="0" applyNumberFormat="1" applyFont="1" applyFill="1" applyBorder="1" applyAlignment="1" applyProtection="1">
      <alignment horizontal="center" vertical="top" wrapText="1"/>
      <protection locked="0"/>
    </xf>
    <xf numFmtId="1" fontId="18" fillId="6" borderId="37" xfId="0" applyNumberFormat="1" applyFont="1" applyFill="1" applyBorder="1" applyAlignment="1">
      <alignment horizontal="center" vertical="center" wrapText="1"/>
    </xf>
    <xf numFmtId="1" fontId="18" fillId="6" borderId="0" xfId="0" applyNumberFormat="1" applyFont="1" applyFill="1" applyBorder="1" applyAlignment="1">
      <alignment horizontal="center" vertical="center" wrapText="1"/>
    </xf>
    <xf numFmtId="1" fontId="18" fillId="6" borderId="3" xfId="0" applyNumberFormat="1" applyFont="1" applyFill="1" applyBorder="1" applyAlignment="1">
      <alignment horizontal="center" vertical="center" wrapText="1"/>
    </xf>
    <xf numFmtId="1" fontId="18" fillId="6" borderId="20" xfId="0" applyNumberFormat="1" applyFont="1" applyFill="1" applyBorder="1" applyAlignment="1">
      <alignment horizontal="center" vertical="center" wrapText="1"/>
    </xf>
    <xf numFmtId="1" fontId="2" fillId="7" borderId="34" xfId="0" applyNumberFormat="1" applyFont="1" applyFill="1" applyBorder="1" applyAlignment="1">
      <alignment horizontal="center" vertical="top" wrapText="1"/>
    </xf>
    <xf numFmtId="3" fontId="2" fillId="7" borderId="34" xfId="0" applyNumberFormat="1" applyFont="1" applyFill="1" applyBorder="1" applyAlignment="1">
      <alignment horizontal="center" vertical="top" wrapText="1"/>
    </xf>
    <xf numFmtId="0" fontId="2" fillId="7" borderId="16"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4" fillId="0" borderId="6" xfId="0" applyFont="1" applyFill="1" applyBorder="1" applyAlignment="1">
      <alignment horizontal="center" vertical="center" wrapText="1"/>
    </xf>
    <xf numFmtId="165" fontId="2" fillId="0" borderId="6" xfId="0" applyNumberFormat="1" applyFont="1" applyFill="1" applyBorder="1" applyAlignment="1" applyProtection="1">
      <alignment horizontal="center" vertical="top" wrapText="1"/>
    </xf>
    <xf numFmtId="0" fontId="2" fillId="7" borderId="20" xfId="0" applyNumberFormat="1" applyFont="1" applyFill="1" applyBorder="1" applyAlignment="1" applyProtection="1">
      <alignment vertical="top" wrapText="1"/>
      <protection locked="0"/>
    </xf>
    <xf numFmtId="0" fontId="2" fillId="7" borderId="26" xfId="0" applyNumberFormat="1" applyFont="1" applyFill="1" applyBorder="1" applyAlignment="1" applyProtection="1">
      <alignment vertical="top" wrapText="1"/>
      <protection locked="0"/>
    </xf>
    <xf numFmtId="0" fontId="22" fillId="7" borderId="20" xfId="0" applyFont="1" applyFill="1" applyBorder="1" applyAlignment="1">
      <alignment vertical="top" wrapText="1"/>
    </xf>
    <xf numFmtId="0" fontId="22" fillId="7" borderId="26" xfId="0" applyFont="1" applyFill="1" applyBorder="1" applyAlignment="1">
      <alignment vertical="top" wrapText="1"/>
    </xf>
    <xf numFmtId="1" fontId="22" fillId="7" borderId="34" xfId="0" applyNumberFormat="1" applyFont="1" applyFill="1" applyBorder="1" applyAlignment="1">
      <alignment horizontal="center" vertical="top" wrapText="1"/>
    </xf>
    <xf numFmtId="0" fontId="2" fillId="7" borderId="34" xfId="0" applyFont="1" applyFill="1" applyBorder="1" applyAlignment="1">
      <alignment horizontal="center" vertical="center" wrapText="1"/>
    </xf>
    <xf numFmtId="9" fontId="22" fillId="7" borderId="34" xfId="0" applyNumberFormat="1" applyFont="1" applyFill="1" applyBorder="1" applyAlignment="1">
      <alignment horizontal="center" vertical="top" wrapText="1"/>
    </xf>
    <xf numFmtId="0" fontId="2" fillId="7" borderId="19" xfId="0" applyNumberFormat="1" applyFont="1" applyFill="1" applyBorder="1" applyAlignment="1">
      <alignment horizontal="justify" vertical="top" wrapText="1"/>
    </xf>
    <xf numFmtId="166" fontId="4" fillId="7" borderId="34" xfId="0" applyNumberFormat="1" applyFont="1" applyFill="1" applyBorder="1" applyAlignment="1">
      <alignment horizontal="center" vertical="top" wrapText="1"/>
    </xf>
    <xf numFmtId="0" fontId="2" fillId="7" borderId="34" xfId="0" applyNumberFormat="1" applyFont="1" applyFill="1" applyBorder="1" applyAlignment="1" applyProtection="1">
      <alignment horizontal="center" vertical="top" wrapText="1"/>
      <protection locked="0"/>
    </xf>
    <xf numFmtId="0" fontId="2" fillId="7" borderId="20" xfId="0" applyNumberFormat="1" applyFont="1" applyFill="1" applyBorder="1" applyAlignment="1" applyProtection="1">
      <alignment horizontal="center" vertical="top" wrapText="1"/>
      <protection locked="0"/>
    </xf>
    <xf numFmtId="0" fontId="2" fillId="7" borderId="26" xfId="0" applyNumberFormat="1" applyFont="1" applyFill="1" applyBorder="1" applyAlignment="1" applyProtection="1">
      <alignment horizontal="center" vertical="top" wrapText="1"/>
      <protection locked="0"/>
    </xf>
    <xf numFmtId="0" fontId="22" fillId="7" borderId="16"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23" xfId="0" applyFont="1" applyFill="1" applyBorder="1" applyAlignment="1">
      <alignment horizontal="center" vertical="center" wrapText="1"/>
    </xf>
    <xf numFmtId="0" fontId="22" fillId="7" borderId="34" xfId="0" applyFont="1" applyFill="1" applyBorder="1" applyAlignment="1">
      <alignment horizontal="center" vertical="center" wrapText="1"/>
    </xf>
    <xf numFmtId="165" fontId="2" fillId="7" borderId="34" xfId="0" applyNumberFormat="1" applyFont="1" applyFill="1" applyBorder="1" applyAlignment="1" applyProtection="1">
      <alignment horizontal="center" vertical="top" wrapText="1"/>
    </xf>
    <xf numFmtId="165" fontId="23" fillId="7" borderId="34" xfId="0" applyNumberFormat="1" applyFont="1" applyFill="1" applyBorder="1" applyAlignment="1" applyProtection="1">
      <alignment horizontal="center" vertical="top" wrapText="1"/>
    </xf>
    <xf numFmtId="0" fontId="23" fillId="7" borderId="34" xfId="0" applyNumberFormat="1" applyFont="1" applyFill="1" applyBorder="1" applyAlignment="1" applyProtection="1">
      <alignment horizontal="center" vertical="top" wrapText="1"/>
      <protection locked="0"/>
    </xf>
    <xf numFmtId="0" fontId="2" fillId="7" borderId="21" xfId="0" applyNumberFormat="1" applyFont="1" applyFill="1" applyBorder="1" applyAlignment="1" applyProtection="1">
      <alignment horizontal="center" vertical="top" wrapText="1"/>
      <protection locked="0"/>
    </xf>
    <xf numFmtId="0" fontId="18" fillId="6" borderId="20"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19" fillId="4" borderId="33" xfId="0" applyFont="1" applyFill="1" applyBorder="1" applyAlignment="1">
      <alignment horizontal="center" vertical="center" wrapText="1"/>
    </xf>
    <xf numFmtId="0" fontId="22" fillId="7" borderId="19" xfId="0" applyFont="1" applyFill="1" applyBorder="1" applyAlignment="1">
      <alignment horizontal="justify" vertical="top" wrapText="1"/>
    </xf>
    <xf numFmtId="0" fontId="18" fillId="6" borderId="21"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22"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20" fillId="6" borderId="21" xfId="0" applyFont="1" applyFill="1" applyBorder="1" applyAlignment="1">
      <alignment horizontal="center" vertical="center" wrapText="1"/>
    </xf>
    <xf numFmtId="165" fontId="2" fillId="7" borderId="20" xfId="0" applyNumberFormat="1" applyFont="1" applyFill="1" applyBorder="1" applyAlignment="1" applyProtection="1">
      <alignment horizontal="center" vertical="top" wrapText="1"/>
    </xf>
    <xf numFmtId="165" fontId="2" fillId="7" borderId="26" xfId="0" applyNumberFormat="1" applyFont="1" applyFill="1" applyBorder="1" applyAlignment="1" applyProtection="1">
      <alignment horizontal="center" vertical="top" wrapText="1"/>
    </xf>
    <xf numFmtId="0" fontId="22" fillId="7" borderId="20" xfId="0" applyFont="1" applyFill="1" applyBorder="1" applyAlignment="1">
      <alignment horizontal="center" vertical="top" wrapText="1"/>
    </xf>
    <xf numFmtId="0" fontId="22" fillId="7" borderId="26" xfId="0" applyFont="1" applyFill="1" applyBorder="1" applyAlignment="1">
      <alignment horizontal="center" vertical="top" wrapText="1"/>
    </xf>
    <xf numFmtId="0" fontId="22" fillId="7" borderId="34" xfId="0" applyFont="1" applyFill="1" applyBorder="1" applyAlignment="1">
      <alignment horizontal="center" vertical="top" wrapText="1"/>
    </xf>
    <xf numFmtId="0" fontId="19" fillId="4" borderId="16"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18" fillId="10" borderId="21" xfId="0" applyFont="1" applyFill="1" applyBorder="1" applyAlignment="1">
      <alignment horizontal="center" vertical="center" wrapText="1"/>
    </xf>
    <xf numFmtId="0" fontId="10" fillId="0" borderId="0" xfId="0" applyFont="1" applyAlignment="1">
      <alignment horizontal="center"/>
    </xf>
    <xf numFmtId="0" fontId="11"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16" fillId="4" borderId="25" xfId="0" applyFont="1" applyFill="1" applyBorder="1" applyAlignment="1">
      <alignment horizontal="center" vertical="center" wrapText="1"/>
    </xf>
    <xf numFmtId="0" fontId="17" fillId="9" borderId="1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39" xfId="0" applyFont="1" applyFill="1" applyBorder="1" applyAlignment="1">
      <alignment horizontal="center" vertical="center"/>
    </xf>
    <xf numFmtId="0" fontId="2" fillId="7" borderId="20" xfId="0" applyFont="1" applyFill="1" applyBorder="1" applyAlignment="1">
      <alignment horizontal="center" vertical="top" wrapText="1"/>
    </xf>
    <xf numFmtId="0" fontId="2" fillId="7" borderId="26" xfId="0" applyFont="1" applyFill="1" applyBorder="1" applyAlignment="1">
      <alignment horizontal="center" vertical="top" wrapText="1"/>
    </xf>
    <xf numFmtId="0" fontId="27" fillId="7" borderId="20" xfId="0" applyFont="1" applyFill="1" applyBorder="1" applyAlignment="1">
      <alignment horizontal="center" vertical="center" wrapText="1"/>
    </xf>
    <xf numFmtId="0" fontId="27" fillId="7" borderId="21" xfId="0" applyFont="1" applyFill="1" applyBorder="1" applyAlignment="1">
      <alignment horizontal="center" vertical="center" wrapText="1"/>
    </xf>
    <xf numFmtId="0" fontId="27" fillId="7" borderId="26"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6" xfId="0" applyFont="1" applyFill="1" applyBorder="1" applyAlignment="1">
      <alignment horizontal="center" vertical="center" wrapText="1"/>
    </xf>
    <xf numFmtId="49" fontId="2" fillId="7" borderId="20" xfId="0" applyNumberFormat="1" applyFont="1" applyFill="1" applyBorder="1" applyAlignment="1">
      <alignment horizontal="center" vertical="center" wrapText="1"/>
    </xf>
    <xf numFmtId="49" fontId="2" fillId="7" borderId="21" xfId="0" applyNumberFormat="1" applyFont="1" applyFill="1" applyBorder="1" applyAlignment="1">
      <alignment horizontal="center" vertical="center" wrapText="1"/>
    </xf>
    <xf numFmtId="49" fontId="2" fillId="7" borderId="26" xfId="0" applyNumberFormat="1"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6" fillId="0" borderId="0" xfId="9" applyFont="1" applyFill="1" applyBorder="1" applyAlignment="1">
      <alignment horizontal="left" vertical="top" wrapText="1"/>
    </xf>
    <xf numFmtId="0" fontId="4" fillId="8" borderId="8" xfId="9" applyFont="1" applyFill="1" applyBorder="1" applyAlignment="1">
      <alignment horizontal="center"/>
    </xf>
    <xf numFmtId="0" fontId="4" fillId="8" borderId="9" xfId="9" applyFont="1" applyFill="1" applyBorder="1" applyAlignment="1">
      <alignment horizontal="center"/>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7" fillId="3" borderId="6" xfId="0" applyFont="1" applyFill="1" applyBorder="1" applyAlignment="1">
      <alignment horizontal="center" vertical="center"/>
    </xf>
    <xf numFmtId="0" fontId="6" fillId="0" borderId="12" xfId="0" applyFont="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center" vertical="center"/>
    </xf>
    <xf numFmtId="0" fontId="6" fillId="0" borderId="2"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10" xfId="0" applyFont="1" applyFill="1" applyBorder="1" applyAlignment="1">
      <alignment horizontal="center" vertical="top" wrapText="1"/>
    </xf>
  </cellXfs>
  <cellStyles count="13">
    <cellStyle name="Millares 2" xfId="6" xr:uid="{00000000-0005-0000-0000-000000000000}"/>
    <cellStyle name="Millares 3" xfId="12" xr:uid="{00000000-0005-0000-0000-000001000000}"/>
    <cellStyle name="Normal" xfId="0" builtinId="0"/>
    <cellStyle name="Normal 2" xfId="2" xr:uid="{00000000-0005-0000-0000-000003000000}"/>
    <cellStyle name="Normal 2 2" xfId="4" xr:uid="{00000000-0005-0000-0000-000004000000}"/>
    <cellStyle name="Normal 2 2 2" xfId="7" xr:uid="{00000000-0005-0000-0000-000005000000}"/>
    <cellStyle name="Normal 2 2 2 4" xfId="10" xr:uid="{00000000-0005-0000-0000-000006000000}"/>
    <cellStyle name="Normal 2 3" xfId="5" xr:uid="{00000000-0005-0000-0000-000007000000}"/>
    <cellStyle name="Normal 3" xfId="1" xr:uid="{00000000-0005-0000-0000-000008000000}"/>
    <cellStyle name="Normal 3 2 8" xfId="3" xr:uid="{00000000-0005-0000-0000-000009000000}"/>
    <cellStyle name="Normal 5" xfId="8" xr:uid="{00000000-0005-0000-0000-00000A000000}"/>
    <cellStyle name="Normal 6 2" xfId="11" xr:uid="{00000000-0005-0000-0000-00000B000000}"/>
    <cellStyle name="Normal 7" xfId="9" xr:uid="{00000000-0005-0000-0000-00000C000000}"/>
  </cellStyles>
  <dxfs count="0"/>
  <tableStyles count="0" defaultTableStyle="TableStyleMedium2" defaultPivotStyle="PivotStyleLight16"/>
  <colors>
    <mruColors>
      <color rgb="FF669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369807</xdr:colOff>
      <xdr:row>0</xdr:row>
      <xdr:rowOff>67236</xdr:rowOff>
    </xdr:from>
    <xdr:to>
      <xdr:col>18</xdr:col>
      <xdr:colOff>629597</xdr:colOff>
      <xdr:row>0</xdr:row>
      <xdr:rowOff>681068</xdr:rowOff>
    </xdr:to>
    <xdr:pic>
      <xdr:nvPicPr>
        <xdr:cNvPr id="1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7131" y="67236"/>
          <a:ext cx="1313143" cy="613832"/>
        </a:xfrm>
        <a:prstGeom prst="rect">
          <a:avLst/>
        </a:prstGeom>
        <a:noFill/>
        <a:ln>
          <a:noFill/>
        </a:ln>
      </xdr:spPr>
    </xdr:pic>
    <xdr:clientData/>
  </xdr:twoCellAnchor>
  <xdr:twoCellAnchor editAs="oneCell">
    <xdr:from>
      <xdr:col>23</xdr:col>
      <xdr:colOff>290731</xdr:colOff>
      <xdr:row>0</xdr:row>
      <xdr:rowOff>33617</xdr:rowOff>
    </xdr:from>
    <xdr:to>
      <xdr:col>24</xdr:col>
      <xdr:colOff>459362</xdr:colOff>
      <xdr:row>0</xdr:row>
      <xdr:rowOff>720475</xdr:rowOff>
    </xdr:to>
    <xdr:pic>
      <xdr:nvPicPr>
        <xdr:cNvPr id="1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2790" y="33617"/>
          <a:ext cx="1289921" cy="686858"/>
        </a:xfrm>
        <a:prstGeom prst="rect">
          <a:avLst/>
        </a:prstGeom>
        <a:noFill/>
        <a:ln>
          <a:noFill/>
        </a:ln>
      </xdr:spPr>
    </xdr:pic>
    <xdr:clientData/>
  </xdr:twoCellAnchor>
  <xdr:twoCellAnchor editAs="oneCell">
    <xdr:from>
      <xdr:col>2</xdr:col>
      <xdr:colOff>657224</xdr:colOff>
      <xdr:row>0</xdr:row>
      <xdr:rowOff>95250</xdr:rowOff>
    </xdr:from>
    <xdr:to>
      <xdr:col>3</xdr:col>
      <xdr:colOff>1124641</xdr:colOff>
      <xdr:row>0</xdr:row>
      <xdr:rowOff>702310</xdr:rowOff>
    </xdr:to>
    <xdr:pic>
      <xdr:nvPicPr>
        <xdr:cNvPr id="4" name="1 Imagen" descr="logo final Ministerio de HAcienda-01">
          <a:extLst>
            <a:ext uri="{FF2B5EF4-FFF2-40B4-BE49-F238E27FC236}">
              <a16:creationId xmlns:a16="http://schemas.microsoft.com/office/drawing/2014/main" id="{837A7C20-B2F7-45DF-BACA-29E5C1CA332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62224" y="95250"/>
          <a:ext cx="1602165" cy="607060"/>
        </a:xfrm>
        <a:prstGeom prst="rect">
          <a:avLst/>
        </a:prstGeom>
        <a:noFill/>
        <a:ln>
          <a:noFill/>
        </a:ln>
      </xdr:spPr>
    </xdr:pic>
    <xdr:clientData/>
  </xdr:twoCellAnchor>
  <xdr:twoCellAnchor editAs="oneCell">
    <xdr:from>
      <xdr:col>0</xdr:col>
      <xdr:colOff>0</xdr:colOff>
      <xdr:row>0</xdr:row>
      <xdr:rowOff>64558</xdr:rowOff>
    </xdr:from>
    <xdr:to>
      <xdr:col>1</xdr:col>
      <xdr:colOff>564790</xdr:colOff>
      <xdr:row>0</xdr:row>
      <xdr:rowOff>747183</xdr:rowOff>
    </xdr:to>
    <xdr:pic>
      <xdr:nvPicPr>
        <xdr:cNvPr id="5" name="2 Imagen">
          <a:extLst>
            <a:ext uri="{FF2B5EF4-FFF2-40B4-BE49-F238E27FC236}">
              <a16:creationId xmlns:a16="http://schemas.microsoft.com/office/drawing/2014/main" id="{D5B9A61B-D85A-4D1A-A879-1EFA2FE109D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4558"/>
          <a:ext cx="1682016" cy="682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A28"/>
  <sheetViews>
    <sheetView showGridLines="0" tabSelected="1" topLeftCell="H1" zoomScale="80" zoomScaleNormal="80" zoomScalePageLayoutView="40" workbookViewId="0">
      <pane ySplit="12" topLeftCell="A13" activePane="bottomLeft" state="frozen"/>
      <selection pane="bottomLeft" activeCell="M12" sqref="M12"/>
    </sheetView>
  </sheetViews>
  <sheetFormatPr baseColWidth="10" defaultColWidth="11.42578125" defaultRowHeight="15" x14ac:dyDescent="0.25"/>
  <cols>
    <col min="1" max="3" width="16.85546875" customWidth="1"/>
    <col min="4" max="4" width="17.7109375" customWidth="1"/>
    <col min="5" max="5" width="18.42578125" customWidth="1"/>
    <col min="6" max="6" width="18" customWidth="1"/>
    <col min="7" max="7" width="14.140625" customWidth="1"/>
    <col min="8" max="8" width="14.5703125" customWidth="1"/>
    <col min="9" max="9" width="14.85546875" customWidth="1"/>
    <col min="10" max="10" width="19.28515625" customWidth="1"/>
    <col min="11" max="11" width="19.7109375" customWidth="1"/>
    <col min="12" max="12" width="17.7109375" customWidth="1"/>
    <col min="13" max="13" width="16.42578125" customWidth="1"/>
    <col min="14" max="14" width="11.42578125" customWidth="1"/>
    <col min="15" max="15" width="15.140625" customWidth="1"/>
    <col min="16" max="17" width="12.42578125" customWidth="1"/>
    <col min="18" max="18" width="15.85546875" customWidth="1"/>
    <col min="19" max="20" width="17.140625" customWidth="1"/>
    <col min="21" max="21" width="13.7109375" customWidth="1"/>
    <col min="22" max="22" width="12.5703125" customWidth="1"/>
    <col min="23" max="23" width="11.85546875" customWidth="1"/>
    <col min="24" max="24" width="16.7109375" customWidth="1"/>
    <col min="25" max="25" width="18.140625" customWidth="1"/>
    <col min="26" max="26" width="45.42578125" customWidth="1"/>
    <col min="27" max="27" width="0.28515625" customWidth="1"/>
    <col min="28" max="28" width="1.28515625" customWidth="1"/>
  </cols>
  <sheetData>
    <row r="1" spans="1:27" s="12" customFormat="1" ht="67.5" customHeight="1" x14ac:dyDescent="0.35">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1:27" s="14" customFormat="1" ht="24" thickBot="1" x14ac:dyDescent="0.4">
      <c r="A2" s="119" t="s">
        <v>60</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3"/>
    </row>
    <row r="3" spans="1:27" s="15" customFormat="1" ht="16.5" thickBot="1" x14ac:dyDescent="0.25">
      <c r="A3" s="120" t="s">
        <v>74</v>
      </c>
      <c r="B3" s="121"/>
      <c r="C3" s="121"/>
      <c r="D3" s="121"/>
      <c r="E3" s="121"/>
      <c r="F3" s="122"/>
      <c r="G3" s="123" t="s">
        <v>153</v>
      </c>
      <c r="H3" s="124"/>
      <c r="I3" s="124"/>
      <c r="J3" s="124"/>
      <c r="K3" s="124"/>
      <c r="L3" s="124"/>
      <c r="M3" s="124"/>
      <c r="N3" s="124"/>
      <c r="O3" s="124"/>
      <c r="P3" s="124"/>
      <c r="Q3" s="124"/>
      <c r="R3" s="124"/>
      <c r="S3" s="124"/>
      <c r="T3" s="124"/>
      <c r="U3" s="124"/>
      <c r="V3" s="124"/>
      <c r="W3" s="124"/>
      <c r="X3" s="124"/>
      <c r="Y3" s="124"/>
      <c r="Z3" s="124"/>
      <c r="AA3" s="125"/>
    </row>
    <row r="4" spans="1:27" s="16" customFormat="1" ht="16.5" thickBot="1" x14ac:dyDescent="0.3">
      <c r="A4" s="120" t="s">
        <v>75</v>
      </c>
      <c r="B4" s="121"/>
      <c r="C4" s="121"/>
      <c r="D4" s="121"/>
      <c r="E4" s="121"/>
      <c r="F4" s="122"/>
      <c r="G4" s="123" t="s">
        <v>154</v>
      </c>
      <c r="H4" s="124"/>
      <c r="I4" s="124"/>
      <c r="J4" s="124"/>
      <c r="K4" s="124"/>
      <c r="L4" s="124"/>
      <c r="M4" s="124"/>
      <c r="N4" s="124"/>
      <c r="O4" s="124"/>
      <c r="P4" s="124"/>
      <c r="Q4" s="124"/>
      <c r="R4" s="124"/>
      <c r="S4" s="124"/>
      <c r="T4" s="124"/>
      <c r="U4" s="124"/>
      <c r="V4" s="124"/>
      <c r="W4" s="124"/>
      <c r="X4" s="124"/>
      <c r="Y4" s="124"/>
      <c r="Z4" s="124"/>
      <c r="AA4" s="125"/>
    </row>
    <row r="5" spans="1:27" s="15" customFormat="1" ht="16.5" thickBot="1" x14ac:dyDescent="0.25">
      <c r="A5" s="126" t="s">
        <v>76</v>
      </c>
      <c r="B5" s="127"/>
      <c r="C5" s="127"/>
      <c r="D5" s="127"/>
      <c r="E5" s="127"/>
      <c r="F5" s="128"/>
      <c r="G5" s="131" t="s">
        <v>155</v>
      </c>
      <c r="H5" s="132"/>
      <c r="I5" s="132"/>
      <c r="J5" s="132"/>
      <c r="K5" s="132"/>
      <c r="L5" s="132"/>
      <c r="M5" s="132"/>
      <c r="N5" s="132"/>
      <c r="O5" s="132"/>
      <c r="P5" s="132"/>
      <c r="Q5" s="132"/>
      <c r="R5" s="132"/>
      <c r="S5" s="132"/>
      <c r="T5" s="132"/>
      <c r="U5" s="132"/>
      <c r="V5" s="132"/>
      <c r="W5" s="132"/>
      <c r="X5" s="132"/>
      <c r="Y5" s="132"/>
      <c r="Z5" s="132"/>
      <c r="AA5" s="133"/>
    </row>
    <row r="6" spans="1:27" s="15" customFormat="1" ht="16.5" thickBot="1" x14ac:dyDescent="0.25">
      <c r="A6" s="126" t="s">
        <v>156</v>
      </c>
      <c r="B6" s="127"/>
      <c r="C6" s="127"/>
      <c r="D6" s="127"/>
      <c r="E6" s="127"/>
      <c r="F6" s="128"/>
      <c r="G6" s="134" t="s">
        <v>157</v>
      </c>
      <c r="H6" s="135"/>
      <c r="I6" s="135"/>
      <c r="J6" s="135"/>
      <c r="K6" s="135"/>
      <c r="L6" s="135"/>
      <c r="M6" s="135"/>
      <c r="N6" s="135"/>
      <c r="O6" s="135"/>
      <c r="P6" s="135"/>
      <c r="Q6" s="135"/>
      <c r="R6" s="135"/>
      <c r="S6" s="135"/>
      <c r="T6" s="135"/>
      <c r="U6" s="135"/>
      <c r="V6" s="135"/>
      <c r="W6" s="135"/>
      <c r="X6" s="135"/>
      <c r="Y6" s="135"/>
      <c r="Z6" s="135"/>
      <c r="AA6" s="136"/>
    </row>
    <row r="7" spans="1:27" s="15" customFormat="1" ht="16.5" thickBot="1" x14ac:dyDescent="0.25">
      <c r="A7" s="17" t="s">
        <v>61</v>
      </c>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ht="52.5" customHeight="1" thickTop="1" thickBot="1" x14ac:dyDescent="0.3">
      <c r="A8" s="129" t="s">
        <v>62</v>
      </c>
      <c r="B8" s="129"/>
      <c r="C8" s="129"/>
      <c r="D8" s="129"/>
      <c r="E8" s="129"/>
      <c r="F8" s="129"/>
      <c r="G8" s="129"/>
      <c r="H8" s="129"/>
      <c r="I8" s="129"/>
      <c r="J8" s="129"/>
      <c r="K8" s="130" t="s">
        <v>63</v>
      </c>
      <c r="L8" s="130"/>
      <c r="M8" s="130"/>
      <c r="N8" s="130"/>
      <c r="O8" s="130"/>
      <c r="P8" s="130"/>
      <c r="Q8" s="130"/>
      <c r="R8" s="130"/>
      <c r="S8" s="130"/>
      <c r="T8" s="130"/>
      <c r="U8" s="130"/>
      <c r="V8" s="130"/>
      <c r="W8" s="130"/>
      <c r="X8" s="130"/>
      <c r="Y8" s="130"/>
      <c r="Z8" s="130"/>
      <c r="AA8" s="18"/>
    </row>
    <row r="9" spans="1:27" ht="30.75" customHeight="1" thickTop="1" thickBot="1" x14ac:dyDescent="0.3">
      <c r="A9" s="89" t="s">
        <v>64</v>
      </c>
      <c r="B9" s="98" t="s">
        <v>65</v>
      </c>
      <c r="C9" s="89" t="s">
        <v>159</v>
      </c>
      <c r="D9" s="89" t="s">
        <v>66</v>
      </c>
      <c r="E9" s="89" t="s">
        <v>67</v>
      </c>
      <c r="F9" s="89" t="s">
        <v>68</v>
      </c>
      <c r="G9" s="89" t="s">
        <v>69</v>
      </c>
      <c r="H9" s="89" t="s">
        <v>70</v>
      </c>
      <c r="I9" s="116" t="s">
        <v>0</v>
      </c>
      <c r="J9" s="89" t="s">
        <v>71</v>
      </c>
      <c r="K9" s="89" t="s">
        <v>1</v>
      </c>
      <c r="L9" s="89" t="s">
        <v>2</v>
      </c>
      <c r="M9" s="111" t="s">
        <v>3</v>
      </c>
      <c r="N9" s="112"/>
      <c r="O9" s="111" t="s">
        <v>4</v>
      </c>
      <c r="P9" s="113"/>
      <c r="Q9" s="113"/>
      <c r="R9" s="89" t="s">
        <v>5</v>
      </c>
      <c r="S9" s="89" t="s">
        <v>6</v>
      </c>
      <c r="T9" s="96" t="s">
        <v>7</v>
      </c>
      <c r="U9" s="97"/>
      <c r="V9" s="97"/>
      <c r="W9" s="98"/>
      <c r="X9" s="96" t="s">
        <v>8</v>
      </c>
      <c r="Y9" s="98"/>
      <c r="Z9" s="89" t="s">
        <v>9</v>
      </c>
    </row>
    <row r="10" spans="1:27" ht="25.5" customHeight="1" thickTop="1" thickBot="1" x14ac:dyDescent="0.3">
      <c r="A10" s="95"/>
      <c r="B10" s="101"/>
      <c r="C10" s="95"/>
      <c r="D10" s="95"/>
      <c r="E10" s="95"/>
      <c r="F10" s="95"/>
      <c r="G10" s="95"/>
      <c r="H10" s="95"/>
      <c r="I10" s="117"/>
      <c r="J10" s="95"/>
      <c r="K10" s="95"/>
      <c r="L10" s="95"/>
      <c r="M10" s="19" t="s">
        <v>10</v>
      </c>
      <c r="N10" s="20" t="s">
        <v>11</v>
      </c>
      <c r="O10" s="89" t="s">
        <v>12</v>
      </c>
      <c r="P10" s="114" t="s">
        <v>11</v>
      </c>
      <c r="Q10" s="115"/>
      <c r="R10" s="95"/>
      <c r="S10" s="95"/>
      <c r="T10" s="99"/>
      <c r="U10" s="100"/>
      <c r="V10" s="100"/>
      <c r="W10" s="101"/>
      <c r="X10" s="102"/>
      <c r="Y10" s="104"/>
      <c r="Z10" s="95"/>
    </row>
    <row r="11" spans="1:27" ht="12" customHeight="1" thickTop="1" thickBot="1" x14ac:dyDescent="0.3">
      <c r="A11" s="95"/>
      <c r="B11" s="101"/>
      <c r="C11" s="95"/>
      <c r="D11" s="95"/>
      <c r="E11" s="95"/>
      <c r="F11" s="95"/>
      <c r="G11" s="95"/>
      <c r="H11" s="95"/>
      <c r="I11" s="117"/>
      <c r="J11" s="95"/>
      <c r="K11" s="95"/>
      <c r="L11" s="95"/>
      <c r="M11" s="19"/>
      <c r="N11" s="19"/>
      <c r="O11" s="95"/>
      <c r="P11" s="95" t="s">
        <v>13</v>
      </c>
      <c r="Q11" s="99" t="s">
        <v>14</v>
      </c>
      <c r="R11" s="95"/>
      <c r="S11" s="95"/>
      <c r="T11" s="102"/>
      <c r="U11" s="103"/>
      <c r="V11" s="103"/>
      <c r="W11" s="104"/>
      <c r="X11" s="89" t="s">
        <v>15</v>
      </c>
      <c r="Y11" s="95" t="s">
        <v>16</v>
      </c>
      <c r="Z11" s="95"/>
    </row>
    <row r="12" spans="1:27" ht="41.25" customHeight="1" thickTop="1" thickBot="1" x14ac:dyDescent="0.3">
      <c r="A12" s="95"/>
      <c r="B12" s="101"/>
      <c r="C12" s="95"/>
      <c r="D12" s="95"/>
      <c r="E12" s="95"/>
      <c r="F12" s="95"/>
      <c r="G12" s="95"/>
      <c r="H12" s="95"/>
      <c r="I12" s="117"/>
      <c r="J12" s="95"/>
      <c r="K12" s="95"/>
      <c r="L12" s="95"/>
      <c r="M12" s="19"/>
      <c r="N12" s="19"/>
      <c r="O12" s="95"/>
      <c r="P12" s="95"/>
      <c r="Q12" s="99"/>
      <c r="R12" s="95"/>
      <c r="S12" s="95"/>
      <c r="T12" s="21" t="s">
        <v>17</v>
      </c>
      <c r="U12" s="91" t="s">
        <v>18</v>
      </c>
      <c r="V12" s="92"/>
      <c r="W12" s="93"/>
      <c r="X12" s="90"/>
      <c r="Y12" s="105" t="s">
        <v>72</v>
      </c>
      <c r="Z12" s="95"/>
    </row>
    <row r="13" spans="1:27" ht="19.5" customHeight="1" thickTop="1" thickBot="1" x14ac:dyDescent="0.3">
      <c r="A13" s="95"/>
      <c r="B13" s="101"/>
      <c r="C13" s="95"/>
      <c r="D13" s="95"/>
      <c r="E13" s="95"/>
      <c r="F13" s="95"/>
      <c r="G13" s="95"/>
      <c r="H13" s="95"/>
      <c r="I13" s="117"/>
      <c r="J13" s="95"/>
      <c r="K13" s="95"/>
      <c r="L13" s="95"/>
      <c r="M13" s="47"/>
      <c r="N13" s="47"/>
      <c r="O13" s="95"/>
      <c r="P13" s="95"/>
      <c r="Q13" s="99"/>
      <c r="R13" s="95">
        <v>2017</v>
      </c>
      <c r="S13" s="95">
        <v>2019</v>
      </c>
      <c r="T13" s="59" t="s">
        <v>73</v>
      </c>
      <c r="U13" s="60" t="s">
        <v>33</v>
      </c>
      <c r="V13" s="61" t="s">
        <v>34</v>
      </c>
      <c r="W13" s="62" t="s">
        <v>35</v>
      </c>
      <c r="X13" s="90"/>
      <c r="Y13" s="105" t="s">
        <v>72</v>
      </c>
      <c r="Z13" s="95"/>
    </row>
    <row r="14" spans="1:27" ht="187.5" customHeight="1" thickTop="1" thickBot="1" x14ac:dyDescent="0.3">
      <c r="A14" s="139" t="s">
        <v>158</v>
      </c>
      <c r="B14" s="142" t="s">
        <v>79</v>
      </c>
      <c r="C14" s="142" t="s">
        <v>80</v>
      </c>
      <c r="D14" s="142" t="s">
        <v>81</v>
      </c>
      <c r="E14" s="142" t="s">
        <v>135</v>
      </c>
      <c r="F14" s="142" t="s">
        <v>138</v>
      </c>
      <c r="G14" s="145" t="s">
        <v>82</v>
      </c>
      <c r="H14" s="142" t="s">
        <v>136</v>
      </c>
      <c r="I14" s="23" t="s">
        <v>139</v>
      </c>
      <c r="J14" s="52" t="s">
        <v>83</v>
      </c>
      <c r="K14" s="137" t="s">
        <v>164</v>
      </c>
      <c r="L14" s="137" t="s">
        <v>86</v>
      </c>
      <c r="M14" s="71" t="s">
        <v>140</v>
      </c>
      <c r="N14" s="51">
        <v>1</v>
      </c>
      <c r="O14" s="79" t="s">
        <v>87</v>
      </c>
      <c r="P14" s="53"/>
      <c r="Q14" s="53"/>
      <c r="R14" s="55"/>
      <c r="S14" s="53"/>
      <c r="T14" s="63"/>
      <c r="U14" s="73">
        <v>0</v>
      </c>
      <c r="V14" s="73">
        <v>0</v>
      </c>
      <c r="W14" s="73">
        <v>0</v>
      </c>
      <c r="X14" s="106">
        <f>(1596500000)/1000000</f>
        <v>1596.5</v>
      </c>
      <c r="Y14" s="108" t="s">
        <v>90</v>
      </c>
      <c r="Z14" s="76" t="s">
        <v>165</v>
      </c>
    </row>
    <row r="15" spans="1:27" ht="128.25" customHeight="1" thickTop="1" thickBot="1" x14ac:dyDescent="0.3">
      <c r="A15" s="140"/>
      <c r="B15" s="143"/>
      <c r="C15" s="143"/>
      <c r="D15" s="143"/>
      <c r="E15" s="143"/>
      <c r="F15" s="143"/>
      <c r="G15" s="146"/>
      <c r="H15" s="143"/>
      <c r="I15" s="65" t="s">
        <v>91</v>
      </c>
      <c r="J15" s="52"/>
      <c r="K15" s="138"/>
      <c r="L15" s="138"/>
      <c r="M15" s="72"/>
      <c r="N15" s="57"/>
      <c r="O15" s="80"/>
      <c r="P15" s="54"/>
      <c r="Q15" s="54"/>
      <c r="R15" s="55" t="s">
        <v>89</v>
      </c>
      <c r="S15" s="57" t="s">
        <v>160</v>
      </c>
      <c r="T15" s="56" t="s">
        <v>149</v>
      </c>
      <c r="U15" s="63">
        <v>0</v>
      </c>
      <c r="V15" s="51">
        <v>0</v>
      </c>
      <c r="W15" s="51">
        <v>0</v>
      </c>
      <c r="X15" s="107"/>
      <c r="Y15" s="109"/>
      <c r="Z15" s="76"/>
    </row>
    <row r="16" spans="1:27" ht="134.25" customHeight="1" thickTop="1" thickBot="1" x14ac:dyDescent="0.3">
      <c r="A16" s="140"/>
      <c r="B16" s="143"/>
      <c r="C16" s="143"/>
      <c r="D16" s="143"/>
      <c r="E16" s="143"/>
      <c r="F16" s="143"/>
      <c r="G16" s="146"/>
      <c r="H16" s="143"/>
      <c r="I16" s="148" t="s">
        <v>92</v>
      </c>
      <c r="J16" s="52"/>
      <c r="K16" s="79" t="s">
        <v>85</v>
      </c>
      <c r="L16" s="79" t="s">
        <v>86</v>
      </c>
      <c r="M16" s="69" t="s">
        <v>94</v>
      </c>
      <c r="N16" s="57">
        <v>1</v>
      </c>
      <c r="O16" s="79" t="s">
        <v>87</v>
      </c>
      <c r="P16" s="54"/>
      <c r="Q16" s="54"/>
      <c r="R16" s="55"/>
      <c r="S16" s="57">
        <v>0</v>
      </c>
      <c r="T16" s="56"/>
      <c r="U16" s="64">
        <v>0</v>
      </c>
      <c r="V16" s="51">
        <v>0</v>
      </c>
      <c r="W16" s="51">
        <v>0</v>
      </c>
      <c r="X16" s="85">
        <f>(5050000000)/1000000</f>
        <v>5050</v>
      </c>
      <c r="Y16" s="110" t="s">
        <v>90</v>
      </c>
      <c r="Z16" s="94" t="s">
        <v>150</v>
      </c>
    </row>
    <row r="17" spans="1:26" ht="234.75" customHeight="1" thickTop="1" thickBot="1" x14ac:dyDescent="0.3">
      <c r="A17" s="140"/>
      <c r="B17" s="143"/>
      <c r="C17" s="143"/>
      <c r="D17" s="143"/>
      <c r="E17" s="143"/>
      <c r="F17" s="143"/>
      <c r="G17" s="146"/>
      <c r="H17" s="143"/>
      <c r="I17" s="149"/>
      <c r="J17" s="52"/>
      <c r="K17" s="80"/>
      <c r="L17" s="80"/>
      <c r="M17" s="70"/>
      <c r="N17" s="57"/>
      <c r="O17" s="80"/>
      <c r="P17" s="54"/>
      <c r="Q17" s="54"/>
      <c r="R17" s="55" t="s">
        <v>95</v>
      </c>
      <c r="S17" s="57">
        <v>0</v>
      </c>
      <c r="T17" s="56" t="s">
        <v>162</v>
      </c>
      <c r="U17" s="51">
        <v>0</v>
      </c>
      <c r="V17" s="51">
        <v>0</v>
      </c>
      <c r="W17" s="51">
        <v>0</v>
      </c>
      <c r="X17" s="85"/>
      <c r="Y17" s="110"/>
      <c r="Z17" s="94"/>
    </row>
    <row r="18" spans="1:26" ht="77.25" customHeight="1" thickTop="1" thickBot="1" x14ac:dyDescent="0.3">
      <c r="A18" s="140"/>
      <c r="B18" s="143"/>
      <c r="C18" s="143"/>
      <c r="D18" s="143"/>
      <c r="E18" s="143"/>
      <c r="F18" s="143"/>
      <c r="G18" s="146"/>
      <c r="H18" s="143"/>
      <c r="I18" s="81" t="s">
        <v>100</v>
      </c>
      <c r="J18" s="84" t="s">
        <v>97</v>
      </c>
      <c r="K18" s="54" t="s">
        <v>141</v>
      </c>
      <c r="L18" s="79" t="s">
        <v>86</v>
      </c>
      <c r="M18" s="55" t="s">
        <v>142</v>
      </c>
      <c r="N18" s="57">
        <v>1</v>
      </c>
      <c r="O18" s="54" t="s">
        <v>87</v>
      </c>
      <c r="P18" s="74"/>
      <c r="Q18" s="74"/>
      <c r="R18" s="55"/>
      <c r="S18" s="57"/>
      <c r="T18" s="56"/>
      <c r="U18" s="51">
        <v>0</v>
      </c>
      <c r="V18" s="51">
        <v>0</v>
      </c>
      <c r="W18" s="51">
        <v>0</v>
      </c>
      <c r="X18" s="86">
        <f>(2550000000)/1000000</f>
        <v>2550</v>
      </c>
      <c r="Y18" s="87" t="s">
        <v>90</v>
      </c>
      <c r="Z18" s="76" t="s">
        <v>163</v>
      </c>
    </row>
    <row r="19" spans="1:26" ht="77.25" customHeight="1" thickTop="1" thickBot="1" x14ac:dyDescent="0.3">
      <c r="A19" s="140"/>
      <c r="B19" s="143"/>
      <c r="C19" s="143"/>
      <c r="D19" s="143"/>
      <c r="E19" s="143"/>
      <c r="F19" s="143"/>
      <c r="G19" s="146"/>
      <c r="H19" s="143"/>
      <c r="I19" s="82"/>
      <c r="J19" s="84"/>
      <c r="K19" s="79" t="s">
        <v>141</v>
      </c>
      <c r="L19" s="88"/>
      <c r="M19" s="54" t="s">
        <v>143</v>
      </c>
      <c r="N19" s="57">
        <v>1</v>
      </c>
      <c r="O19" s="79" t="s">
        <v>87</v>
      </c>
      <c r="P19" s="74"/>
      <c r="Q19" s="74"/>
      <c r="R19" s="55"/>
      <c r="S19" s="57"/>
      <c r="T19" s="56"/>
      <c r="U19" s="51">
        <v>0</v>
      </c>
      <c r="V19" s="51">
        <v>0</v>
      </c>
      <c r="W19" s="51">
        <v>0</v>
      </c>
      <c r="X19" s="86"/>
      <c r="Y19" s="87"/>
      <c r="Z19" s="76"/>
    </row>
    <row r="20" spans="1:26" ht="172.5" customHeight="1" thickTop="1" thickBot="1" x14ac:dyDescent="0.3">
      <c r="A20" s="140"/>
      <c r="B20" s="143"/>
      <c r="C20" s="143"/>
      <c r="D20" s="143"/>
      <c r="E20" s="143"/>
      <c r="F20" s="143"/>
      <c r="G20" s="146"/>
      <c r="H20" s="143"/>
      <c r="I20" s="83"/>
      <c r="J20" s="84"/>
      <c r="K20" s="80"/>
      <c r="L20" s="80"/>
      <c r="M20" s="54"/>
      <c r="N20" s="57"/>
      <c r="O20" s="80"/>
      <c r="P20" s="66"/>
      <c r="Q20" s="66"/>
      <c r="R20" s="55" t="s">
        <v>103</v>
      </c>
      <c r="S20" s="51" t="s">
        <v>160</v>
      </c>
      <c r="T20" s="56" t="s">
        <v>146</v>
      </c>
      <c r="U20" s="51">
        <v>0</v>
      </c>
      <c r="V20" s="51">
        <v>0</v>
      </c>
      <c r="W20" s="51">
        <v>0</v>
      </c>
      <c r="X20" s="86"/>
      <c r="Y20" s="87"/>
      <c r="Z20" s="76"/>
    </row>
    <row r="21" spans="1:26" ht="90.75" customHeight="1" thickTop="1" thickBot="1" x14ac:dyDescent="0.3">
      <c r="A21" s="140"/>
      <c r="B21" s="143"/>
      <c r="C21" s="143"/>
      <c r="D21" s="143"/>
      <c r="E21" s="143"/>
      <c r="F21" s="143"/>
      <c r="G21" s="146"/>
      <c r="H21" s="143"/>
      <c r="I21" s="81" t="s">
        <v>101</v>
      </c>
      <c r="J21" s="84" t="s">
        <v>99</v>
      </c>
      <c r="K21" s="79" t="s">
        <v>141</v>
      </c>
      <c r="L21" s="79" t="s">
        <v>137</v>
      </c>
      <c r="M21" s="55" t="s">
        <v>144</v>
      </c>
      <c r="N21" s="57">
        <v>1</v>
      </c>
      <c r="O21" s="79" t="s">
        <v>87</v>
      </c>
      <c r="P21" s="66"/>
      <c r="Q21" s="66"/>
      <c r="R21" s="55"/>
      <c r="S21" s="66"/>
      <c r="T21" s="56"/>
      <c r="U21" s="51">
        <v>0</v>
      </c>
      <c r="V21" s="51">
        <v>0</v>
      </c>
      <c r="W21" s="51">
        <v>0</v>
      </c>
      <c r="X21" s="85">
        <f>(4200000000000)/1000000</f>
        <v>4200000</v>
      </c>
      <c r="Y21" s="78" t="s">
        <v>90</v>
      </c>
      <c r="Z21" s="76" t="s">
        <v>166</v>
      </c>
    </row>
    <row r="22" spans="1:26" ht="129" customHeight="1" thickTop="1" thickBot="1" x14ac:dyDescent="0.3">
      <c r="A22" s="140"/>
      <c r="B22" s="143"/>
      <c r="C22" s="143"/>
      <c r="D22" s="143"/>
      <c r="E22" s="143"/>
      <c r="F22" s="143"/>
      <c r="G22" s="146"/>
      <c r="H22" s="143"/>
      <c r="I22" s="83"/>
      <c r="J22" s="84"/>
      <c r="K22" s="80"/>
      <c r="L22" s="80"/>
      <c r="M22" s="55"/>
      <c r="N22" s="57"/>
      <c r="O22" s="80"/>
      <c r="P22" s="66"/>
      <c r="Q22" s="66"/>
      <c r="R22" s="55" t="s">
        <v>105</v>
      </c>
      <c r="S22" s="51" t="s">
        <v>160</v>
      </c>
      <c r="T22" s="75">
        <v>0.4</v>
      </c>
      <c r="U22" s="75">
        <v>0.6</v>
      </c>
      <c r="V22" s="51">
        <v>0</v>
      </c>
      <c r="W22" s="51">
        <v>0</v>
      </c>
      <c r="X22" s="85"/>
      <c r="Y22" s="78"/>
      <c r="Z22" s="76"/>
    </row>
    <row r="23" spans="1:26" ht="103.5" customHeight="1" thickTop="1" thickBot="1" x14ac:dyDescent="0.3">
      <c r="A23" s="140"/>
      <c r="B23" s="143"/>
      <c r="C23" s="143"/>
      <c r="D23" s="143"/>
      <c r="E23" s="143"/>
      <c r="F23" s="143"/>
      <c r="G23" s="146"/>
      <c r="H23" s="143"/>
      <c r="I23" s="81" t="s">
        <v>102</v>
      </c>
      <c r="J23" s="84" t="s">
        <v>98</v>
      </c>
      <c r="K23" s="79" t="s">
        <v>141</v>
      </c>
      <c r="L23" s="79" t="s">
        <v>137</v>
      </c>
      <c r="M23" s="55" t="s">
        <v>145</v>
      </c>
      <c r="N23" s="57">
        <v>1</v>
      </c>
      <c r="O23" s="79" t="s">
        <v>87</v>
      </c>
      <c r="P23" s="66"/>
      <c r="Q23" s="66"/>
      <c r="R23" s="55"/>
      <c r="S23" s="57"/>
      <c r="T23" s="56"/>
      <c r="U23" s="51">
        <v>0</v>
      </c>
      <c r="V23" s="51">
        <v>0</v>
      </c>
      <c r="W23" s="51">
        <v>0</v>
      </c>
      <c r="X23" s="77">
        <f>(1425000000)/1000000</f>
        <v>1425</v>
      </c>
      <c r="Y23" s="78" t="s">
        <v>90</v>
      </c>
      <c r="Z23" s="76" t="s">
        <v>151</v>
      </c>
    </row>
    <row r="24" spans="1:26" ht="144.75" customHeight="1" thickTop="1" thickBot="1" x14ac:dyDescent="0.3">
      <c r="A24" s="141"/>
      <c r="B24" s="144"/>
      <c r="C24" s="144"/>
      <c r="D24" s="144"/>
      <c r="E24" s="144"/>
      <c r="F24" s="144"/>
      <c r="G24" s="147"/>
      <c r="H24" s="144"/>
      <c r="I24" s="83"/>
      <c r="J24" s="84"/>
      <c r="K24" s="80"/>
      <c r="L24" s="80"/>
      <c r="M24" s="55"/>
      <c r="N24" s="57"/>
      <c r="O24" s="80"/>
      <c r="P24" s="66"/>
      <c r="Q24" s="66"/>
      <c r="R24" s="55" t="s">
        <v>104</v>
      </c>
      <c r="S24" s="58" t="s">
        <v>152</v>
      </c>
      <c r="T24" s="56">
        <v>0.8</v>
      </c>
      <c r="U24" s="51">
        <v>0</v>
      </c>
      <c r="V24" s="51">
        <v>0</v>
      </c>
      <c r="W24" s="51">
        <v>0</v>
      </c>
      <c r="X24" s="77"/>
      <c r="Y24" s="78"/>
      <c r="Z24" s="76"/>
    </row>
    <row r="25" spans="1:26" ht="16.5" thickTop="1" thickBot="1" x14ac:dyDescent="0.3">
      <c r="A25" s="48"/>
      <c r="B25" s="48"/>
      <c r="C25" s="48"/>
      <c r="D25" s="48"/>
      <c r="E25" s="48"/>
      <c r="F25" s="49"/>
      <c r="G25" s="48"/>
      <c r="H25" s="48"/>
      <c r="I25" s="48"/>
      <c r="J25" s="48"/>
      <c r="K25" s="49"/>
      <c r="L25" s="49"/>
      <c r="M25" s="49"/>
      <c r="N25" s="48"/>
      <c r="O25" s="48"/>
      <c r="P25" s="48"/>
      <c r="Q25" s="48"/>
      <c r="R25" s="49"/>
      <c r="S25" s="49"/>
      <c r="T25" s="49"/>
      <c r="U25" s="49"/>
      <c r="V25" s="49"/>
      <c r="W25" s="49"/>
      <c r="X25" s="49"/>
      <c r="Y25" s="49"/>
      <c r="Z25" s="49"/>
    </row>
    <row r="26" spans="1:26" ht="16.5" thickTop="1" thickBot="1" x14ac:dyDescent="0.3">
      <c r="A26" s="48"/>
      <c r="B26" s="48"/>
      <c r="C26" s="48"/>
      <c r="D26" s="48"/>
      <c r="E26" s="48"/>
      <c r="F26" s="49"/>
      <c r="G26" s="48"/>
      <c r="H26" s="48"/>
      <c r="I26" s="48"/>
      <c r="J26" s="48"/>
      <c r="K26" s="49"/>
      <c r="L26" s="49"/>
      <c r="M26" s="49"/>
      <c r="N26" s="48"/>
      <c r="O26" s="48"/>
      <c r="P26" s="48"/>
      <c r="Q26" s="48"/>
      <c r="R26" s="49"/>
      <c r="S26" s="49"/>
      <c r="T26" s="49"/>
      <c r="U26" s="49"/>
      <c r="V26" s="49"/>
      <c r="W26" s="49"/>
      <c r="X26" s="49"/>
      <c r="Y26" s="49"/>
      <c r="Z26" s="49"/>
    </row>
    <row r="27" spans="1:26" ht="16.5" thickTop="1" thickBot="1" x14ac:dyDescent="0.3">
      <c r="A27" s="22"/>
      <c r="B27" s="22"/>
      <c r="C27" s="22"/>
      <c r="D27" s="50"/>
      <c r="E27" s="50"/>
      <c r="F27" s="22"/>
      <c r="G27" s="50"/>
      <c r="H27" s="22"/>
      <c r="I27" s="22"/>
      <c r="J27" s="22"/>
      <c r="K27" s="22"/>
      <c r="L27" s="22"/>
      <c r="M27" s="22"/>
      <c r="N27" s="50"/>
      <c r="O27" s="22"/>
      <c r="P27" s="22"/>
      <c r="Q27" s="50"/>
      <c r="R27" s="22"/>
      <c r="S27" s="22"/>
      <c r="T27" s="22"/>
      <c r="U27" s="22"/>
      <c r="V27" s="22"/>
      <c r="W27" s="22"/>
      <c r="X27" s="22"/>
      <c r="Y27" s="22"/>
      <c r="Z27" s="22"/>
    </row>
    <row r="28" spans="1:26" ht="15.75" thickTop="1" x14ac:dyDescent="0.25"/>
  </sheetData>
  <mergeCells count="83">
    <mergeCell ref="K14:K15"/>
    <mergeCell ref="L14:L15"/>
    <mergeCell ref="A14:A24"/>
    <mergeCell ref="B14:B24"/>
    <mergeCell ref="C14:C24"/>
    <mergeCell ref="D14:D24"/>
    <mergeCell ref="E14:E24"/>
    <mergeCell ref="F14:F24"/>
    <mergeCell ref="G14:G24"/>
    <mergeCell ref="H14:H24"/>
    <mergeCell ref="I16:I17"/>
    <mergeCell ref="J18:J20"/>
    <mergeCell ref="I23:I24"/>
    <mergeCell ref="J23:J24"/>
    <mergeCell ref="O14:O15"/>
    <mergeCell ref="O16:O17"/>
    <mergeCell ref="O19:O20"/>
    <mergeCell ref="O21:O22"/>
    <mergeCell ref="O23:O24"/>
    <mergeCell ref="A5:F5"/>
    <mergeCell ref="A6:F6"/>
    <mergeCell ref="A8:J8"/>
    <mergeCell ref="K8:Z8"/>
    <mergeCell ref="G5:AA5"/>
    <mergeCell ref="G6:AA6"/>
    <mergeCell ref="A1:AA1"/>
    <mergeCell ref="A2:Z2"/>
    <mergeCell ref="A3:F3"/>
    <mergeCell ref="A4:F4"/>
    <mergeCell ref="G3:AA3"/>
    <mergeCell ref="G4:AA4"/>
    <mergeCell ref="A9:A13"/>
    <mergeCell ref="B9:B13"/>
    <mergeCell ref="C9:C13"/>
    <mergeCell ref="D9:D13"/>
    <mergeCell ref="E9:E13"/>
    <mergeCell ref="F9:F13"/>
    <mergeCell ref="G9:G13"/>
    <mergeCell ref="H9:H13"/>
    <mergeCell ref="I9:I13"/>
    <mergeCell ref="J9:J13"/>
    <mergeCell ref="L9:L13"/>
    <mergeCell ref="M9:N9"/>
    <mergeCell ref="O9:Q9"/>
    <mergeCell ref="R9:R13"/>
    <mergeCell ref="O10:O13"/>
    <mergeCell ref="P10:Q10"/>
    <mergeCell ref="P11:P13"/>
    <mergeCell ref="Q11:Q13"/>
    <mergeCell ref="K16:K17"/>
    <mergeCell ref="L16:L17"/>
    <mergeCell ref="X11:X13"/>
    <mergeCell ref="U12:W12"/>
    <mergeCell ref="Z14:Z15"/>
    <mergeCell ref="Z16:Z17"/>
    <mergeCell ref="S9:S13"/>
    <mergeCell ref="T9:W11"/>
    <mergeCell ref="X9:Y10"/>
    <mergeCell ref="Z9:Z13"/>
    <mergeCell ref="Y11:Y13"/>
    <mergeCell ref="X14:X15"/>
    <mergeCell ref="Y14:Y15"/>
    <mergeCell ref="X16:X17"/>
    <mergeCell ref="Y16:Y17"/>
    <mergeCell ref="K9:K13"/>
    <mergeCell ref="Z18:Z20"/>
    <mergeCell ref="I18:I20"/>
    <mergeCell ref="I21:I22"/>
    <mergeCell ref="J21:J22"/>
    <mergeCell ref="X21:X22"/>
    <mergeCell ref="Y21:Y22"/>
    <mergeCell ref="Z21:Z22"/>
    <mergeCell ref="K21:K22"/>
    <mergeCell ref="L21:L22"/>
    <mergeCell ref="X18:X20"/>
    <mergeCell ref="Y18:Y20"/>
    <mergeCell ref="K19:K20"/>
    <mergeCell ref="L18:L20"/>
    <mergeCell ref="Z23:Z24"/>
    <mergeCell ref="X23:X24"/>
    <mergeCell ref="Y23:Y24"/>
    <mergeCell ref="K23:K24"/>
    <mergeCell ref="L23:L24"/>
  </mergeCells>
  <pageMargins left="0.70866141732283472" right="0.70866141732283472" top="0.74803149606299213" bottom="0.74803149606299213" header="0.31496062992125984" footer="0.31496062992125984"/>
  <pageSetup paperSize="5" scale="37" fitToHeight="0" orientation="landscape" r:id="rId1"/>
  <colBreaks count="1" manualBreakCount="1">
    <brk id="2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G16"/>
  <sheetViews>
    <sheetView topLeftCell="A10" zoomScale="120" zoomScaleNormal="120" workbookViewId="0">
      <selection activeCell="A26" sqref="A26"/>
    </sheetView>
  </sheetViews>
  <sheetFormatPr baseColWidth="10" defaultRowHeight="15" x14ac:dyDescent="0.25"/>
  <cols>
    <col min="1" max="1" width="18.28515625" style="1" customWidth="1"/>
    <col min="2" max="2" width="15" style="1" customWidth="1"/>
    <col min="3" max="3" width="100.28515625" style="1" customWidth="1"/>
    <col min="4" max="16384" width="11.42578125" style="1"/>
  </cols>
  <sheetData>
    <row r="1" spans="1:7" ht="15" customHeight="1" x14ac:dyDescent="0.25">
      <c r="A1" s="151" t="s">
        <v>19</v>
      </c>
      <c r="B1" s="152"/>
      <c r="C1" s="4" t="s">
        <v>20</v>
      </c>
      <c r="D1" s="150"/>
      <c r="E1" s="150"/>
      <c r="F1" s="150"/>
      <c r="G1" s="150"/>
    </row>
    <row r="2" spans="1:7" x14ac:dyDescent="0.25">
      <c r="A2" s="159" t="s">
        <v>21</v>
      </c>
      <c r="B2" s="160"/>
      <c r="C2" s="32" t="s">
        <v>147</v>
      </c>
      <c r="D2" s="150"/>
      <c r="E2" s="150"/>
      <c r="F2" s="150"/>
      <c r="G2" s="150"/>
    </row>
    <row r="3" spans="1:7" ht="87.75" customHeight="1" x14ac:dyDescent="0.25">
      <c r="A3" s="161" t="s">
        <v>22</v>
      </c>
      <c r="B3" s="160"/>
      <c r="C3" s="33" t="s">
        <v>120</v>
      </c>
      <c r="D3" s="46"/>
      <c r="E3" s="46"/>
      <c r="F3" s="46"/>
      <c r="G3" s="46"/>
    </row>
    <row r="4" spans="1:7" ht="36" customHeight="1" x14ac:dyDescent="0.25">
      <c r="A4" s="155" t="s">
        <v>23</v>
      </c>
      <c r="B4" s="156"/>
      <c r="C4" s="32" t="s">
        <v>121</v>
      </c>
    </row>
    <row r="5" spans="1:7" ht="40.5" customHeight="1" x14ac:dyDescent="0.25">
      <c r="A5" s="155" t="s">
        <v>51</v>
      </c>
      <c r="B5" s="156"/>
      <c r="C5" s="34" t="s">
        <v>122</v>
      </c>
    </row>
    <row r="6" spans="1:7" x14ac:dyDescent="0.25">
      <c r="A6" s="155" t="s">
        <v>24</v>
      </c>
      <c r="B6" s="156"/>
      <c r="C6" s="34" t="s">
        <v>123</v>
      </c>
    </row>
    <row r="7" spans="1:7" ht="52.5" customHeight="1" x14ac:dyDescent="0.25">
      <c r="A7" s="155" t="s">
        <v>25</v>
      </c>
      <c r="B7" s="156"/>
      <c r="C7" s="34" t="s">
        <v>128</v>
      </c>
    </row>
    <row r="8" spans="1:7" ht="83.25" customHeight="1" x14ac:dyDescent="0.25">
      <c r="A8" s="157" t="s">
        <v>26</v>
      </c>
      <c r="B8" s="5" t="s">
        <v>52</v>
      </c>
      <c r="C8" s="34" t="s">
        <v>148</v>
      </c>
    </row>
    <row r="9" spans="1:7" ht="24" customHeight="1" x14ac:dyDescent="0.25">
      <c r="A9" s="158"/>
      <c r="B9" s="5" t="s">
        <v>53</v>
      </c>
      <c r="C9" s="35"/>
    </row>
    <row r="10" spans="1:7" ht="24" customHeight="1" x14ac:dyDescent="0.25">
      <c r="A10" s="155" t="s">
        <v>27</v>
      </c>
      <c r="B10" s="156"/>
      <c r="C10" s="34" t="s">
        <v>124</v>
      </c>
    </row>
    <row r="11" spans="1:7" ht="24" customHeight="1" x14ac:dyDescent="0.25">
      <c r="A11" s="155" t="s">
        <v>28</v>
      </c>
      <c r="B11" s="156"/>
      <c r="C11" s="34" t="s">
        <v>129</v>
      </c>
    </row>
    <row r="12" spans="1:7" ht="24" customHeight="1" x14ac:dyDescent="0.25">
      <c r="A12" s="155" t="s">
        <v>29</v>
      </c>
      <c r="B12" s="156"/>
      <c r="C12" s="34" t="s">
        <v>130</v>
      </c>
    </row>
    <row r="13" spans="1:7" ht="68.25" customHeight="1" x14ac:dyDescent="0.25">
      <c r="A13" s="155" t="s">
        <v>54</v>
      </c>
      <c r="B13" s="156"/>
      <c r="C13" s="34" t="s">
        <v>125</v>
      </c>
    </row>
    <row r="14" spans="1:7" ht="47.25" x14ac:dyDescent="0.25">
      <c r="A14" s="153" t="s">
        <v>30</v>
      </c>
      <c r="B14" s="154"/>
      <c r="C14" s="33" t="s">
        <v>126</v>
      </c>
    </row>
    <row r="15" spans="1:7" x14ac:dyDescent="0.25">
      <c r="A15" s="155" t="s">
        <v>31</v>
      </c>
      <c r="B15" s="156"/>
      <c r="C15" s="34" t="s">
        <v>127</v>
      </c>
    </row>
    <row r="16" spans="1:7" ht="45" x14ac:dyDescent="0.25">
      <c r="A16" s="155" t="s">
        <v>32</v>
      </c>
      <c r="B16" s="156"/>
      <c r="C16" s="32" t="s">
        <v>161</v>
      </c>
    </row>
  </sheetData>
  <mergeCells count="16">
    <mergeCell ref="D1:G2"/>
    <mergeCell ref="A1:B1"/>
    <mergeCell ref="A14:B14"/>
    <mergeCell ref="A15:B15"/>
    <mergeCell ref="A16:B16"/>
    <mergeCell ref="A7:B7"/>
    <mergeCell ref="A8:A9"/>
    <mergeCell ref="A10:B10"/>
    <mergeCell ref="A11:B11"/>
    <mergeCell ref="A12:B12"/>
    <mergeCell ref="A13:B13"/>
    <mergeCell ref="A6:B6"/>
    <mergeCell ref="A2:B2"/>
    <mergeCell ref="A3:B3"/>
    <mergeCell ref="A4:B4"/>
    <mergeCell ref="A5:B5"/>
  </mergeCells>
  <pageMargins left="0.7" right="0.7" top="0.75" bottom="0.75" header="0.3" footer="0.3"/>
  <pageSetup orientation="portrait" r:id="rId1"/>
  <headerFooter>
    <oddHeader xml:space="preserve">&amp;C&amp;"Arial,Negrita"&amp;14Anexo III: Ficha Técnica del Indicador 2019&amp;"-,Normal"&amp;11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O22"/>
  <sheetViews>
    <sheetView showGridLines="0" topLeftCell="A10" zoomScaleNormal="100" workbookViewId="0">
      <selection activeCell="E14" sqref="E14"/>
    </sheetView>
  </sheetViews>
  <sheetFormatPr baseColWidth="10" defaultColWidth="11.42578125" defaultRowHeight="15" x14ac:dyDescent="0.25"/>
  <cols>
    <col min="1" max="1" width="32.5703125" style="2" customWidth="1"/>
    <col min="2" max="2" width="21" style="2" bestFit="1" customWidth="1"/>
    <col min="3" max="3" width="23.85546875" style="2" customWidth="1"/>
    <col min="4" max="5" width="31.140625" style="2" customWidth="1"/>
    <col min="6" max="6" width="9.42578125" style="2" customWidth="1"/>
    <col min="7" max="7" width="10.5703125" style="2" customWidth="1"/>
    <col min="8" max="8" width="11.28515625" style="2" customWidth="1"/>
    <col min="9" max="9" width="13.85546875" style="2" customWidth="1"/>
    <col min="10" max="12" width="12.42578125" style="2" customWidth="1"/>
    <col min="13" max="13" width="14.7109375" style="2" customWidth="1"/>
    <col min="14" max="14" width="36.7109375" style="2" customWidth="1"/>
    <col min="15" max="16384" width="11.42578125" style="2"/>
  </cols>
  <sheetData>
    <row r="1" spans="1:15" ht="16.5" thickBot="1" x14ac:dyDescent="0.3">
      <c r="A1" s="164" t="s">
        <v>55</v>
      </c>
      <c r="B1" s="164"/>
      <c r="C1" s="164"/>
      <c r="D1" s="164"/>
      <c r="E1" s="164"/>
      <c r="F1" s="164"/>
      <c r="G1" s="164"/>
      <c r="H1" s="164"/>
      <c r="I1" s="164"/>
      <c r="J1" s="164"/>
      <c r="K1" s="164"/>
      <c r="L1" s="164"/>
      <c r="M1" s="164"/>
      <c r="N1" s="164"/>
    </row>
    <row r="2" spans="1:15" ht="16.5" thickBot="1" x14ac:dyDescent="0.3">
      <c r="A2" s="172" t="s">
        <v>56</v>
      </c>
      <c r="B2" s="172"/>
      <c r="C2" s="172"/>
      <c r="D2" s="172"/>
      <c r="E2" s="172"/>
      <c r="F2" s="172"/>
      <c r="G2" s="172"/>
      <c r="H2" s="172"/>
      <c r="I2" s="172"/>
      <c r="J2" s="172"/>
      <c r="K2" s="172"/>
      <c r="L2" s="172"/>
      <c r="M2" s="172"/>
      <c r="N2" s="172"/>
    </row>
    <row r="3" spans="1:15" ht="16.5" thickBot="1" x14ac:dyDescent="0.3">
      <c r="A3" s="165" t="s">
        <v>36</v>
      </c>
      <c r="B3" s="166"/>
      <c r="C3" s="166"/>
      <c r="D3" s="165" t="s">
        <v>77</v>
      </c>
      <c r="E3" s="166"/>
      <c r="F3" s="166"/>
      <c r="G3" s="166"/>
      <c r="H3" s="166"/>
      <c r="I3" s="166"/>
      <c r="J3" s="166"/>
      <c r="K3" s="166"/>
      <c r="L3" s="166"/>
      <c r="M3" s="166"/>
      <c r="N3" s="167"/>
    </row>
    <row r="4" spans="1:15" ht="16.5" thickBot="1" x14ac:dyDescent="0.3">
      <c r="A4" s="168" t="s">
        <v>37</v>
      </c>
      <c r="B4" s="169"/>
      <c r="C4" s="170"/>
      <c r="D4" s="165" t="s">
        <v>78</v>
      </c>
      <c r="E4" s="166"/>
      <c r="F4" s="166"/>
      <c r="G4" s="166"/>
      <c r="H4" s="166"/>
      <c r="I4" s="166"/>
      <c r="J4" s="166"/>
      <c r="K4" s="166"/>
      <c r="L4" s="166"/>
      <c r="M4" s="166"/>
      <c r="N4" s="167"/>
    </row>
    <row r="5" spans="1:15" ht="16.5" thickBot="1" x14ac:dyDescent="0.3">
      <c r="A5" s="165" t="s">
        <v>38</v>
      </c>
      <c r="B5" s="166"/>
      <c r="C5" s="166"/>
      <c r="D5" s="165" t="s">
        <v>107</v>
      </c>
      <c r="E5" s="166"/>
      <c r="F5" s="166"/>
      <c r="G5" s="166"/>
      <c r="H5" s="166"/>
      <c r="I5" s="166"/>
      <c r="J5" s="166"/>
      <c r="K5" s="166"/>
      <c r="L5" s="166"/>
      <c r="M5" s="166"/>
      <c r="N5" s="167"/>
    </row>
    <row r="6" spans="1:15" ht="16.5" thickBot="1" x14ac:dyDescent="0.3">
      <c r="A6" s="165" t="s">
        <v>39</v>
      </c>
      <c r="B6" s="166"/>
      <c r="C6" s="167"/>
      <c r="D6" s="165" t="s">
        <v>106</v>
      </c>
      <c r="E6" s="166"/>
      <c r="F6" s="166"/>
      <c r="G6" s="166"/>
      <c r="H6" s="166"/>
      <c r="I6" s="166"/>
      <c r="J6" s="166"/>
      <c r="K6" s="166"/>
      <c r="L6" s="166"/>
      <c r="M6" s="166"/>
      <c r="N6" s="167"/>
    </row>
    <row r="7" spans="1:15" ht="15.75" x14ac:dyDescent="0.25">
      <c r="A7" s="171"/>
      <c r="B7" s="171"/>
      <c r="C7" s="171"/>
      <c r="D7" s="171"/>
      <c r="E7" s="171"/>
      <c r="F7" s="171"/>
      <c r="G7" s="171"/>
      <c r="H7" s="171"/>
      <c r="I7" s="171"/>
      <c r="J7" s="171"/>
      <c r="K7" s="171"/>
      <c r="L7" s="171"/>
      <c r="M7" s="171"/>
      <c r="N7" s="171"/>
    </row>
    <row r="8" spans="1:15" ht="45" customHeight="1" x14ac:dyDescent="0.25">
      <c r="A8" s="163" t="s">
        <v>40</v>
      </c>
      <c r="B8" s="163"/>
      <c r="C8" s="163"/>
      <c r="D8" s="163"/>
      <c r="E8" s="163"/>
      <c r="F8" s="163"/>
      <c r="G8" s="163"/>
      <c r="H8" s="163"/>
      <c r="I8" s="163"/>
      <c r="J8" s="163"/>
      <c r="K8" s="163"/>
      <c r="L8" s="163"/>
      <c r="M8" s="163"/>
      <c r="N8" s="163"/>
    </row>
    <row r="9" spans="1:15" ht="42.75" customHeight="1" x14ac:dyDescent="0.25">
      <c r="A9" s="173" t="s">
        <v>57</v>
      </c>
      <c r="B9" s="173" t="s">
        <v>41</v>
      </c>
      <c r="C9" s="173" t="s">
        <v>42</v>
      </c>
      <c r="D9" s="173" t="s">
        <v>43</v>
      </c>
      <c r="E9" s="173" t="s">
        <v>58</v>
      </c>
      <c r="F9" s="173" t="s">
        <v>49</v>
      </c>
      <c r="G9" s="173"/>
      <c r="H9" s="173"/>
      <c r="I9" s="173"/>
      <c r="J9" s="173" t="s">
        <v>50</v>
      </c>
      <c r="K9" s="173"/>
      <c r="L9" s="173"/>
      <c r="M9" s="173"/>
      <c r="N9" s="173" t="s">
        <v>44</v>
      </c>
    </row>
    <row r="10" spans="1:15" ht="43.5" customHeight="1" x14ac:dyDescent="0.25">
      <c r="A10" s="173"/>
      <c r="B10" s="173"/>
      <c r="C10" s="173"/>
      <c r="D10" s="173"/>
      <c r="E10" s="173"/>
      <c r="F10" s="173"/>
      <c r="G10" s="173"/>
      <c r="H10" s="173"/>
      <c r="I10" s="173"/>
      <c r="J10" s="173"/>
      <c r="K10" s="173"/>
      <c r="L10" s="173"/>
      <c r="M10" s="173"/>
      <c r="N10" s="173"/>
    </row>
    <row r="11" spans="1:15" ht="58.5" customHeight="1" x14ac:dyDescent="0.25">
      <c r="A11" s="174"/>
      <c r="B11" s="174"/>
      <c r="C11" s="174"/>
      <c r="D11" s="174"/>
      <c r="E11" s="174"/>
      <c r="F11" s="6" t="s">
        <v>45</v>
      </c>
      <c r="G11" s="6" t="s">
        <v>46</v>
      </c>
      <c r="H11" s="6" t="s">
        <v>47</v>
      </c>
      <c r="I11" s="6" t="s">
        <v>48</v>
      </c>
      <c r="J11" s="6" t="s">
        <v>45</v>
      </c>
      <c r="K11" s="6" t="s">
        <v>46</v>
      </c>
      <c r="L11" s="6" t="s">
        <v>47</v>
      </c>
      <c r="M11" s="6" t="s">
        <v>48</v>
      </c>
      <c r="N11" s="174"/>
    </row>
    <row r="12" spans="1:15" ht="74.25" hidden="1" customHeight="1" x14ac:dyDescent="0.25">
      <c r="A12" s="39" t="s">
        <v>84</v>
      </c>
      <c r="B12" s="40" t="s">
        <v>108</v>
      </c>
      <c r="C12" s="41" t="s">
        <v>134</v>
      </c>
      <c r="D12" s="42" t="s">
        <v>85</v>
      </c>
      <c r="E12" s="43">
        <f>(0)/1000000</f>
        <v>0</v>
      </c>
      <c r="F12" s="43"/>
      <c r="G12" s="43"/>
      <c r="H12" s="43"/>
      <c r="I12" s="43">
        <f>(720000000)/1000000</f>
        <v>720</v>
      </c>
      <c r="J12" s="44"/>
      <c r="K12" s="44"/>
      <c r="L12" s="44"/>
      <c r="M12" s="45"/>
      <c r="N12" s="45" t="s">
        <v>109</v>
      </c>
      <c r="O12" s="3"/>
    </row>
    <row r="13" spans="1:15" ht="106.5" customHeight="1" x14ac:dyDescent="0.25">
      <c r="A13" s="25" t="s">
        <v>88</v>
      </c>
      <c r="B13" s="26" t="s">
        <v>108</v>
      </c>
      <c r="C13" s="27" t="s">
        <v>111</v>
      </c>
      <c r="D13" s="28" t="s">
        <v>85</v>
      </c>
      <c r="E13" s="29">
        <f>(0)/1000000</f>
        <v>0</v>
      </c>
      <c r="F13" s="10"/>
      <c r="G13" s="10"/>
      <c r="H13" s="10"/>
      <c r="I13" s="68">
        <f>(1596500000)/1000000</f>
        <v>1596.5</v>
      </c>
      <c r="J13" s="10"/>
      <c r="K13" s="10"/>
      <c r="L13" s="10"/>
      <c r="M13" s="10"/>
      <c r="N13" s="30" t="s">
        <v>110</v>
      </c>
    </row>
    <row r="14" spans="1:15" s="38" customFormat="1" ht="99.75" customHeight="1" x14ac:dyDescent="0.25">
      <c r="A14" s="24" t="s">
        <v>93</v>
      </c>
      <c r="B14" s="26" t="s">
        <v>132</v>
      </c>
      <c r="C14" s="27" t="s">
        <v>133</v>
      </c>
      <c r="D14" s="24" t="s">
        <v>85</v>
      </c>
      <c r="E14" s="29">
        <f>(228641669.8)/1000000</f>
        <v>228.64166980000002</v>
      </c>
      <c r="F14" s="36"/>
      <c r="G14" s="36"/>
      <c r="H14" s="36"/>
      <c r="I14" s="29">
        <f>(5050000000)/1000000</f>
        <v>5050</v>
      </c>
      <c r="J14" s="36"/>
      <c r="K14" s="36"/>
      <c r="L14" s="36"/>
      <c r="M14" s="36"/>
      <c r="N14" s="67" t="s">
        <v>113</v>
      </c>
    </row>
    <row r="15" spans="1:15" ht="69" customHeight="1" x14ac:dyDescent="0.25">
      <c r="A15" s="25" t="s">
        <v>96</v>
      </c>
      <c r="B15" s="26" t="s">
        <v>108</v>
      </c>
      <c r="C15" s="27" t="s">
        <v>114</v>
      </c>
      <c r="D15" s="28" t="s">
        <v>85</v>
      </c>
      <c r="E15" s="29">
        <f>(0)/1000000</f>
        <v>0</v>
      </c>
      <c r="F15" s="10"/>
      <c r="G15" s="10"/>
      <c r="H15" s="10"/>
      <c r="I15" s="29">
        <f>(2550000000)/1000000</f>
        <v>2550</v>
      </c>
      <c r="J15" s="10"/>
      <c r="K15" s="10"/>
      <c r="L15" s="10"/>
      <c r="M15" s="10"/>
      <c r="N15" s="30" t="s">
        <v>115</v>
      </c>
    </row>
    <row r="16" spans="1:15" ht="63.75" customHeight="1" x14ac:dyDescent="0.25">
      <c r="A16" s="24" t="s">
        <v>116</v>
      </c>
      <c r="B16" s="26" t="s">
        <v>108</v>
      </c>
      <c r="C16" s="27" t="s">
        <v>114</v>
      </c>
      <c r="D16" s="28" t="s">
        <v>85</v>
      </c>
      <c r="E16" s="29">
        <f t="shared" ref="E16:E17" si="0">(0)/1000000</f>
        <v>0</v>
      </c>
      <c r="F16" s="36"/>
      <c r="G16" s="36"/>
      <c r="H16" s="36"/>
      <c r="I16" s="37">
        <f>(4200000000)/1000000</f>
        <v>4200</v>
      </c>
      <c r="J16" s="10"/>
      <c r="K16" s="10"/>
      <c r="L16" s="10"/>
      <c r="M16" s="10"/>
      <c r="N16" s="7" t="s">
        <v>117</v>
      </c>
    </row>
    <row r="17" spans="1:14" ht="192.75" customHeight="1" x14ac:dyDescent="0.25">
      <c r="A17" s="25" t="s">
        <v>118</v>
      </c>
      <c r="B17" s="26" t="s">
        <v>112</v>
      </c>
      <c r="C17" s="27" t="s">
        <v>131</v>
      </c>
      <c r="D17" s="28" t="s">
        <v>85</v>
      </c>
      <c r="E17" s="29">
        <f t="shared" si="0"/>
        <v>0</v>
      </c>
      <c r="F17" s="36"/>
      <c r="G17" s="36"/>
      <c r="H17" s="36"/>
      <c r="I17" s="29">
        <f>(1425000000)/1000000</f>
        <v>1425</v>
      </c>
      <c r="J17" s="10"/>
      <c r="K17" s="10"/>
      <c r="L17" s="10"/>
      <c r="M17" s="10"/>
      <c r="N17" s="31" t="s">
        <v>119</v>
      </c>
    </row>
    <row r="18" spans="1:14" ht="15.75" x14ac:dyDescent="0.25">
      <c r="A18" s="7"/>
      <c r="B18" s="7"/>
      <c r="C18" s="8"/>
      <c r="D18" s="7"/>
      <c r="E18" s="29"/>
      <c r="F18" s="10"/>
      <c r="G18" s="10"/>
      <c r="H18" s="10"/>
      <c r="I18" s="9"/>
      <c r="J18" s="10"/>
      <c r="K18" s="10"/>
      <c r="L18" s="10"/>
      <c r="M18" s="10"/>
      <c r="N18" s="7"/>
    </row>
    <row r="19" spans="1:14" ht="15.75" x14ac:dyDescent="0.25">
      <c r="A19" s="7"/>
      <c r="B19" s="7"/>
      <c r="C19" s="8"/>
      <c r="D19" s="7"/>
      <c r="E19" s="7"/>
      <c r="F19" s="10"/>
      <c r="G19" s="10"/>
      <c r="H19" s="10"/>
      <c r="I19" s="9"/>
      <c r="J19" s="10"/>
      <c r="K19" s="10"/>
      <c r="L19" s="10"/>
      <c r="M19" s="10"/>
      <c r="N19" s="7"/>
    </row>
    <row r="20" spans="1:14" ht="22.5" customHeight="1" x14ac:dyDescent="0.25">
      <c r="A20" s="175"/>
      <c r="B20" s="175"/>
      <c r="C20" s="175"/>
      <c r="D20" s="175"/>
      <c r="E20" s="175"/>
      <c r="F20" s="175"/>
      <c r="G20" s="175"/>
      <c r="H20" s="175"/>
      <c r="I20" s="175"/>
      <c r="J20" s="175"/>
      <c r="K20" s="11"/>
      <c r="L20" s="11"/>
      <c r="M20" s="11"/>
      <c r="N20" s="11"/>
    </row>
    <row r="21" spans="1:14" ht="15.75" x14ac:dyDescent="0.25">
      <c r="A21" s="162" t="s">
        <v>59</v>
      </c>
      <c r="B21" s="162"/>
      <c r="C21" s="162"/>
      <c r="D21" s="162"/>
      <c r="E21" s="162"/>
      <c r="F21" s="162"/>
      <c r="G21" s="162"/>
      <c r="H21" s="162"/>
      <c r="I21" s="162"/>
      <c r="J21" s="162"/>
      <c r="K21" s="162"/>
      <c r="L21" s="162"/>
      <c r="M21" s="162"/>
      <c r="N21" s="162"/>
    </row>
    <row r="22" spans="1:14" ht="15.75" x14ac:dyDescent="0.25">
      <c r="A22" s="11"/>
      <c r="B22" s="11"/>
      <c r="C22" s="11"/>
      <c r="D22" s="11"/>
      <c r="E22" s="11"/>
      <c r="F22" s="11"/>
      <c r="G22" s="11"/>
      <c r="H22" s="11"/>
      <c r="I22" s="11"/>
      <c r="J22" s="11"/>
      <c r="K22" s="11"/>
      <c r="L22" s="11"/>
      <c r="M22" s="11"/>
      <c r="N22" s="11"/>
    </row>
  </sheetData>
  <mergeCells count="22">
    <mergeCell ref="B9:B11"/>
    <mergeCell ref="C9:C11"/>
    <mergeCell ref="D9:D11"/>
    <mergeCell ref="F9:I10"/>
    <mergeCell ref="J9:M10"/>
    <mergeCell ref="E9:E11"/>
    <mergeCell ref="A21:N21"/>
    <mergeCell ref="A8:N8"/>
    <mergeCell ref="A1:N1"/>
    <mergeCell ref="A3:C3"/>
    <mergeCell ref="D3:N3"/>
    <mergeCell ref="A4:C4"/>
    <mergeCell ref="D4:N4"/>
    <mergeCell ref="A5:C5"/>
    <mergeCell ref="D5:N5"/>
    <mergeCell ref="A6:C6"/>
    <mergeCell ref="D6:N6"/>
    <mergeCell ref="A7:N7"/>
    <mergeCell ref="A2:N2"/>
    <mergeCell ref="N9:N11"/>
    <mergeCell ref="A20:J20"/>
    <mergeCell ref="A9:A11"/>
  </mergeCells>
  <pageMargins left="0.7" right="0.7" top="0.75" bottom="0.75" header="0.3" footer="0.3"/>
  <pageSetup scale="45" fitToHeight="0" orientation="landscape"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MAPP 2020</vt:lpstr>
      <vt:lpstr>Fichas Téc del Indicador 2020</vt:lpstr>
      <vt:lpstr>FICHA TEC INVER PUBLIC 2020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moreramar</dc:creator>
  <cp:keywords/>
  <dc:description/>
  <cp:lastModifiedBy>Laura Cristina Monge Sibaja</cp:lastModifiedBy>
  <cp:revision/>
  <cp:lastPrinted>2019-08-22T16:54:48Z</cp:lastPrinted>
  <dcterms:created xsi:type="dcterms:W3CDTF">2015-03-06T17:33:50Z</dcterms:created>
  <dcterms:modified xsi:type="dcterms:W3CDTF">2019-08-26T17:17:05Z</dcterms:modified>
  <cp:category/>
  <cp:contentStatus/>
</cp:coreProperties>
</file>