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DOCUMENTOS DEL TRABAJO\"/>
    </mc:Choice>
  </mc:AlternateContent>
  <bookViews>
    <workbookView xWindow="0" yWindow="0" windowWidth="28800" windowHeight="10935"/>
  </bookViews>
  <sheets>
    <sheet name="INF- PRESUPUESTOS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2" l="1"/>
  <c r="F9" i="2"/>
  <c r="H21" i="2" s="1"/>
  <c r="F8" i="2"/>
  <c r="G8" i="2" s="1"/>
  <c r="F22" i="2"/>
  <c r="C22" i="2"/>
  <c r="D22" i="2" s="1"/>
  <c r="F21" i="2"/>
  <c r="E21" i="2"/>
  <c r="C21" i="2"/>
  <c r="B21" i="2"/>
  <c r="B23" i="2" s="1"/>
  <c r="F20" i="2"/>
  <c r="F23" i="2" s="1"/>
  <c r="E20" i="2"/>
  <c r="C20" i="2"/>
  <c r="D20" i="2" s="1"/>
  <c r="F19" i="2"/>
  <c r="E19" i="2"/>
  <c r="C19" i="2"/>
  <c r="D11" i="2"/>
  <c r="F10" i="2"/>
  <c r="I10" i="2" s="1"/>
  <c r="E10" i="2"/>
  <c r="H10" i="2" s="1"/>
  <c r="H9" i="2"/>
  <c r="H8" i="2"/>
  <c r="H7" i="2"/>
  <c r="F7" i="2"/>
  <c r="G7" i="2" s="1"/>
  <c r="D21" i="2" l="1"/>
  <c r="C23" i="2"/>
  <c r="D23" i="2"/>
  <c r="I7" i="2"/>
  <c r="I9" i="2"/>
  <c r="F11" i="2"/>
  <c r="I8" i="2"/>
  <c r="G19" i="2"/>
  <c r="I21" i="2"/>
  <c r="E11" i="2"/>
  <c r="G10" i="2"/>
  <c r="E22" i="2"/>
  <c r="G22" i="2" s="1"/>
  <c r="G20" i="2"/>
  <c r="G21" i="2"/>
  <c r="H22" i="2"/>
  <c r="I22" i="2" s="1"/>
  <c r="G9" i="2"/>
  <c r="G11" i="2" s="1"/>
  <c r="H20" i="2"/>
  <c r="I20" i="2" s="1"/>
  <c r="H19" i="2"/>
  <c r="G23" i="2" l="1"/>
  <c r="I19" i="2"/>
  <c r="I23" i="2" s="1"/>
  <c r="H23" i="2"/>
  <c r="E23" i="2"/>
</calcChain>
</file>

<file path=xl/sharedStrings.xml><?xml version="1.0" encoding="utf-8"?>
<sst xmlns="http://schemas.openxmlformats.org/spreadsheetml/2006/main" count="35" uniqueCount="31">
  <si>
    <t>AÑO</t>
  </si>
  <si>
    <t>DIRECCIÓN FINANCIERA</t>
  </si>
  <si>
    <t xml:space="preserve">MINISTERIO DE TRABAJO TRABAJO Y SEGURIDAD SOCIAL </t>
  </si>
  <si>
    <t>TOTAL</t>
  </si>
  <si>
    <t>LEY N° 9791</t>
  </si>
  <si>
    <t>LEY N° 9632</t>
  </si>
  <si>
    <t>LEY N° 9514</t>
  </si>
  <si>
    <t>LEY N° 9411</t>
  </si>
  <si>
    <t>COMISIÓN NACIONAL DE ASUNTOS INDÍGENAS (CONAI)</t>
  </si>
  <si>
    <t>POSICICIÓN PRESUPUESTARIA</t>
  </si>
  <si>
    <t xml:space="preserve">TRANSFERENCIAS REALIZADAS POR EL MTSS - 212-72900. ACTIVIDAES CENTRALES  </t>
  </si>
  <si>
    <t>60103-207</t>
  </si>
  <si>
    <t>EJECUTADO POR CONAI</t>
  </si>
  <si>
    <t xml:space="preserve">LEY DE PRESUPUESTO </t>
  </si>
  <si>
    <t>PRESUPUESTO ASIGNADO EN LA LEY</t>
  </si>
  <si>
    <t xml:space="preserve">MONTO TRANSFERIDO </t>
  </si>
  <si>
    <t>NO EJECUTADO</t>
  </si>
  <si>
    <t>INICIAL</t>
  </si>
  <si>
    <t>TOTAL PRESUPUESTO</t>
  </si>
  <si>
    <t>ING. NO TRIBUTARIOS</t>
  </si>
  <si>
    <t>PTO. EJECUTADO</t>
  </si>
  <si>
    <t>INGRESOS GOB. CENTRAL MTSS</t>
  </si>
  <si>
    <t>TOTAL INGRESOS</t>
  </si>
  <si>
    <t>EXTRAORD (SUPERAVIT)</t>
  </si>
  <si>
    <t>PRESUPUESTOS CONAI</t>
  </si>
  <si>
    <t xml:space="preserve">PPTO. DISPONIBLE </t>
  </si>
  <si>
    <t>DISPONIBLE PRESUPUESTARIO</t>
  </si>
  <si>
    <t>El Prespuesto de CONAI es Asignado por el Ministerio de Hacienda.</t>
  </si>
  <si>
    <t>La diferencia entre lo ejecutado y transferido por el MTSS corresponde a Presupuestos Extraordinarios por Superavit y Ingresos no tributarios que percibe CONAI.</t>
  </si>
  <si>
    <t>% EJECUCION</t>
  </si>
  <si>
    <t>CON TRANSFERENCIAS DEL MTSS, PPTOS EXTRAORDINARIOS, INGRESOS NO TRIBUTARIOS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</si>
</sst>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C0A]d\-mmm\-yy;@"/>
    <numFmt numFmtId="165" formatCode="_-* #,##0.00\ &quot;€&quot;_-;\-* #,##0.00\ &quot;€&quot;_-;_-* &quot;-&quot;??\ &quot;€&quot;_-;_-@_-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indexed="8"/>
      <name val="Algerian"/>
      <family val="5"/>
    </font>
    <font>
      <b/>
      <sz val="18"/>
      <color indexed="8"/>
      <name val="Algerian"/>
      <family val="5"/>
    </font>
    <font>
      <b/>
      <sz val="16"/>
      <color indexed="8"/>
      <name val="Algerian"/>
      <family val="5"/>
    </font>
    <font>
      <sz val="16"/>
      <color indexed="8"/>
      <name val="Algerian"/>
      <family val="5"/>
    </font>
    <font>
      <b/>
      <sz val="16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0"/>
      <name val="Calibri"/>
      <family val="2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7" fillId="0" borderId="0"/>
    <xf numFmtId="165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 applyFill="1" applyBorder="1" applyAlignment="1">
      <alignment vertical="center"/>
    </xf>
    <xf numFmtId="0" fontId="0" fillId="0" borderId="0" xfId="0" applyFill="1"/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164" fontId="4" fillId="0" borderId="0" xfId="0" applyNumberFormat="1" applyFont="1" applyFill="1" applyAlignment="1">
      <alignment vertical="center"/>
    </xf>
    <xf numFmtId="164" fontId="5" fillId="0" borderId="0" xfId="0" applyNumberFormat="1" applyFont="1" applyFill="1" applyAlignment="1">
      <alignment vertical="center"/>
    </xf>
    <xf numFmtId="4" fontId="9" fillId="0" borderId="1" xfId="0" applyNumberFormat="1" applyFont="1" applyFill="1" applyBorder="1"/>
    <xf numFmtId="0" fontId="9" fillId="0" borderId="1" xfId="0" applyFont="1" applyFill="1" applyBorder="1" applyAlignment="1">
      <alignment horizontal="center"/>
    </xf>
    <xf numFmtId="4" fontId="11" fillId="5" borderId="2" xfId="0" applyNumberFormat="1" applyFont="1" applyFill="1" applyBorder="1"/>
    <xf numFmtId="4" fontId="11" fillId="0" borderId="2" xfId="0" applyNumberFormat="1" applyFont="1" applyFill="1" applyBorder="1"/>
    <xf numFmtId="4" fontId="11" fillId="5" borderId="0" xfId="0" applyNumberFormat="1" applyFont="1" applyFill="1" applyBorder="1"/>
    <xf numFmtId="0" fontId="1" fillId="5" borderId="0" xfId="0" applyFont="1" applyFill="1" applyBorder="1" applyAlignment="1">
      <alignment horizontal="center"/>
    </xf>
    <xf numFmtId="0" fontId="10" fillId="0" borderId="0" xfId="0" applyFont="1" applyFill="1" applyAlignment="1">
      <alignment horizontal="center"/>
    </xf>
    <xf numFmtId="4" fontId="0" fillId="0" borderId="0" xfId="0" applyNumberFormat="1" applyFill="1"/>
    <xf numFmtId="0" fontId="11" fillId="5" borderId="0" xfId="0" applyFont="1" applyFill="1" applyBorder="1" applyAlignment="1">
      <alignment horizontal="left"/>
    </xf>
    <xf numFmtId="4" fontId="9" fillId="0" borderId="2" xfId="0" applyNumberFormat="1" applyFont="1" applyFill="1" applyBorder="1"/>
    <xf numFmtId="4" fontId="11" fillId="4" borderId="1" xfId="0" applyNumberFormat="1" applyFont="1" applyFill="1" applyBorder="1"/>
    <xf numFmtId="4" fontId="11" fillId="4" borderId="2" xfId="0" applyNumberFormat="1" applyFont="1" applyFill="1" applyBorder="1"/>
    <xf numFmtId="9" fontId="0" fillId="0" borderId="1" xfId="4" applyFon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1" fillId="6" borderId="1" xfId="0" applyFont="1" applyFill="1" applyBorder="1" applyAlignment="1">
      <alignment horizontal="center" vertical="justify"/>
    </xf>
    <xf numFmtId="0" fontId="1" fillId="6" borderId="1" xfId="0" applyFont="1" applyFill="1" applyBorder="1" applyAlignment="1">
      <alignment horizontal="center" vertical="center"/>
    </xf>
    <xf numFmtId="0" fontId="12" fillId="2" borderId="1" xfId="1" applyFont="1" applyFill="1" applyBorder="1" applyAlignment="1">
      <alignment horizontal="center" vertical="center"/>
    </xf>
    <xf numFmtId="4" fontId="0" fillId="0" borderId="1" xfId="0" applyNumberFormat="1" applyFill="1" applyBorder="1"/>
    <xf numFmtId="4" fontId="0" fillId="0" borderId="1" xfId="0" applyNumberFormat="1" applyFill="1" applyBorder="1" applyAlignment="1">
      <alignment vertical="center"/>
    </xf>
    <xf numFmtId="0" fontId="9" fillId="0" borderId="6" xfId="0" applyFont="1" applyFill="1" applyBorder="1" applyAlignment="1">
      <alignment horizontal="center"/>
    </xf>
    <xf numFmtId="4" fontId="9" fillId="0" borderId="6" xfId="0" applyNumberFormat="1" applyFont="1" applyFill="1" applyBorder="1"/>
    <xf numFmtId="4" fontId="11" fillId="0" borderId="7" xfId="0" applyNumberFormat="1" applyFont="1" applyFill="1" applyBorder="1"/>
    <xf numFmtId="4" fontId="11" fillId="5" borderId="7" xfId="0" applyNumberFormat="1" applyFont="1" applyFill="1" applyBorder="1"/>
    <xf numFmtId="4" fontId="9" fillId="0" borderId="7" xfId="0" applyNumberFormat="1" applyFont="1" applyFill="1" applyBorder="1"/>
    <xf numFmtId="9" fontId="0" fillId="0" borderId="6" xfId="4" applyFont="1" applyFill="1" applyBorder="1" applyAlignment="1">
      <alignment horizontal="center"/>
    </xf>
    <xf numFmtId="0" fontId="6" fillId="3" borderId="8" xfId="0" applyFont="1" applyFill="1" applyBorder="1" applyAlignment="1">
      <alignment horizontal="center"/>
    </xf>
    <xf numFmtId="0" fontId="6" fillId="3" borderId="9" xfId="0" applyFont="1" applyFill="1" applyBorder="1" applyAlignment="1">
      <alignment horizontal="center"/>
    </xf>
    <xf numFmtId="0" fontId="12" fillId="2" borderId="1" xfId="1" applyFont="1" applyFill="1" applyBorder="1" applyAlignment="1">
      <alignment horizontal="center" vertical="justify"/>
    </xf>
    <xf numFmtId="0" fontId="12" fillId="2" borderId="5" xfId="1" applyFont="1" applyFill="1" applyBorder="1" applyAlignment="1">
      <alignment horizontal="center" vertical="justify"/>
    </xf>
    <xf numFmtId="0" fontId="12" fillId="2" borderId="4" xfId="1" applyFont="1" applyFill="1" applyBorder="1" applyAlignment="1">
      <alignment horizontal="center" vertical="justify"/>
    </xf>
    <xf numFmtId="0" fontId="1" fillId="4" borderId="4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/>
    </xf>
    <xf numFmtId="0" fontId="1" fillId="4" borderId="1" xfId="0" applyFont="1" applyFill="1" applyBorder="1"/>
    <xf numFmtId="4" fontId="1" fillId="4" borderId="1" xfId="0" applyNumberFormat="1" applyFont="1" applyFill="1" applyBorder="1"/>
    <xf numFmtId="0" fontId="14" fillId="0" borderId="0" xfId="0" applyFont="1" applyFill="1" applyBorder="1" applyAlignment="1">
      <alignment horizontal="center"/>
    </xf>
    <xf numFmtId="0" fontId="14" fillId="0" borderId="3" xfId="0" applyFont="1" applyFill="1" applyBorder="1" applyAlignment="1">
      <alignment horizontal="center"/>
    </xf>
    <xf numFmtId="40" fontId="11" fillId="4" borderId="2" xfId="0" applyNumberFormat="1" applyFont="1" applyFill="1" applyBorder="1"/>
    <xf numFmtId="40" fontId="11" fillId="5" borderId="2" xfId="0" applyNumberFormat="1" applyFont="1" applyFill="1" applyBorder="1"/>
  </cellXfs>
  <cellStyles count="5">
    <cellStyle name="Moneda 2" xfId="2"/>
    <cellStyle name="Normal" xfId="0" builtinId="0"/>
    <cellStyle name="Normal_Estructura Preliminar- Estimación de Ingresos y Gastos 2006- Con Superávit para Pao" xfId="1"/>
    <cellStyle name="Porcentaje" xfId="4" builtinId="5"/>
    <cellStyle name="Porcentu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tabSelected="1" zoomScale="90" zoomScaleNormal="90" workbookViewId="0">
      <selection activeCell="I26" sqref="I25:I26"/>
    </sheetView>
  </sheetViews>
  <sheetFormatPr baseColWidth="10" defaultRowHeight="15" x14ac:dyDescent="0.25"/>
  <cols>
    <col min="1" max="1" width="12.28515625" style="2" customWidth="1"/>
    <col min="2" max="2" width="17.42578125" style="2" customWidth="1"/>
    <col min="3" max="3" width="16.42578125" style="2" customWidth="1"/>
    <col min="4" max="4" width="17" style="2" customWidth="1"/>
    <col min="5" max="5" width="17.7109375" style="2" customWidth="1"/>
    <col min="6" max="6" width="18.28515625" style="2" customWidth="1"/>
    <col min="7" max="7" width="17.140625" style="2" customWidth="1"/>
    <col min="8" max="8" width="17.85546875" style="2" customWidth="1"/>
    <col min="9" max="9" width="16.140625" style="2" customWidth="1"/>
    <col min="10" max="10" width="16.85546875" style="2" bestFit="1" customWidth="1"/>
    <col min="11" max="11" width="21.5703125" style="2" bestFit="1" customWidth="1"/>
    <col min="12" max="246" width="11.42578125" style="2"/>
    <col min="247" max="247" width="9.85546875" style="2" customWidth="1"/>
    <col min="248" max="248" width="33.85546875" style="2" customWidth="1"/>
    <col min="249" max="249" width="22.140625" style="2" customWidth="1"/>
    <col min="250" max="250" width="19.28515625" style="2" customWidth="1"/>
    <col min="251" max="251" width="19.5703125" style="2" customWidth="1"/>
    <col min="252" max="252" width="18.85546875" style="2" customWidth="1"/>
    <col min="253" max="253" width="19.140625" style="2" customWidth="1"/>
    <col min="254" max="254" width="21.140625" style="2" customWidth="1"/>
    <col min="255" max="255" width="22.140625" style="2" customWidth="1"/>
    <col min="256" max="256" width="20.7109375" style="2" customWidth="1"/>
    <col min="257" max="257" width="23.85546875" style="2" bestFit="1" customWidth="1"/>
    <col min="258" max="258" width="23.85546875" style="2" customWidth="1"/>
    <col min="259" max="259" width="26.140625" style="2" customWidth="1"/>
    <col min="260" max="263" width="23.85546875" style="2" customWidth="1"/>
    <col min="264" max="264" width="27.5703125" style="2" customWidth="1"/>
    <col min="265" max="265" width="23.85546875" style="2" customWidth="1"/>
    <col min="266" max="266" width="16.85546875" style="2" bestFit="1" customWidth="1"/>
    <col min="267" max="267" width="21.5703125" style="2" bestFit="1" customWidth="1"/>
    <col min="268" max="502" width="11.42578125" style="2"/>
    <col min="503" max="503" width="9.85546875" style="2" customWidth="1"/>
    <col min="504" max="504" width="33.85546875" style="2" customWidth="1"/>
    <col min="505" max="505" width="22.140625" style="2" customWidth="1"/>
    <col min="506" max="506" width="19.28515625" style="2" customWidth="1"/>
    <col min="507" max="507" width="19.5703125" style="2" customWidth="1"/>
    <col min="508" max="508" width="18.85546875" style="2" customWidth="1"/>
    <col min="509" max="509" width="19.140625" style="2" customWidth="1"/>
    <col min="510" max="510" width="21.140625" style="2" customWidth="1"/>
    <col min="511" max="511" width="22.140625" style="2" customWidth="1"/>
    <col min="512" max="512" width="20.7109375" style="2" customWidth="1"/>
    <col min="513" max="513" width="23.85546875" style="2" bestFit="1" customWidth="1"/>
    <col min="514" max="514" width="23.85546875" style="2" customWidth="1"/>
    <col min="515" max="515" width="26.140625" style="2" customWidth="1"/>
    <col min="516" max="519" width="23.85546875" style="2" customWidth="1"/>
    <col min="520" max="520" width="27.5703125" style="2" customWidth="1"/>
    <col min="521" max="521" width="23.85546875" style="2" customWidth="1"/>
    <col min="522" max="522" width="16.85546875" style="2" bestFit="1" customWidth="1"/>
    <col min="523" max="523" width="21.5703125" style="2" bestFit="1" customWidth="1"/>
    <col min="524" max="758" width="11.42578125" style="2"/>
    <col min="759" max="759" width="9.85546875" style="2" customWidth="1"/>
    <col min="760" max="760" width="33.85546875" style="2" customWidth="1"/>
    <col min="761" max="761" width="22.140625" style="2" customWidth="1"/>
    <col min="762" max="762" width="19.28515625" style="2" customWidth="1"/>
    <col min="763" max="763" width="19.5703125" style="2" customWidth="1"/>
    <col min="764" max="764" width="18.85546875" style="2" customWidth="1"/>
    <col min="765" max="765" width="19.140625" style="2" customWidth="1"/>
    <col min="766" max="766" width="21.140625" style="2" customWidth="1"/>
    <col min="767" max="767" width="22.140625" style="2" customWidth="1"/>
    <col min="768" max="768" width="20.7109375" style="2" customWidth="1"/>
    <col min="769" max="769" width="23.85546875" style="2" bestFit="1" customWidth="1"/>
    <col min="770" max="770" width="23.85546875" style="2" customWidth="1"/>
    <col min="771" max="771" width="26.140625" style="2" customWidth="1"/>
    <col min="772" max="775" width="23.85546875" style="2" customWidth="1"/>
    <col min="776" max="776" width="27.5703125" style="2" customWidth="1"/>
    <col min="777" max="777" width="23.85546875" style="2" customWidth="1"/>
    <col min="778" max="778" width="16.85546875" style="2" bestFit="1" customWidth="1"/>
    <col min="779" max="779" width="21.5703125" style="2" bestFit="1" customWidth="1"/>
    <col min="780" max="1014" width="11.42578125" style="2"/>
    <col min="1015" max="1015" width="9.85546875" style="2" customWidth="1"/>
    <col min="1016" max="1016" width="33.85546875" style="2" customWidth="1"/>
    <col min="1017" max="1017" width="22.140625" style="2" customWidth="1"/>
    <col min="1018" max="1018" width="19.28515625" style="2" customWidth="1"/>
    <col min="1019" max="1019" width="19.5703125" style="2" customWidth="1"/>
    <col min="1020" max="1020" width="18.85546875" style="2" customWidth="1"/>
    <col min="1021" max="1021" width="19.140625" style="2" customWidth="1"/>
    <col min="1022" max="1022" width="21.140625" style="2" customWidth="1"/>
    <col min="1023" max="1023" width="22.140625" style="2" customWidth="1"/>
    <col min="1024" max="1024" width="20.7109375" style="2" customWidth="1"/>
    <col min="1025" max="1025" width="23.85546875" style="2" bestFit="1" customWidth="1"/>
    <col min="1026" max="1026" width="23.85546875" style="2" customWidth="1"/>
    <col min="1027" max="1027" width="26.140625" style="2" customWidth="1"/>
    <col min="1028" max="1031" width="23.85546875" style="2" customWidth="1"/>
    <col min="1032" max="1032" width="27.5703125" style="2" customWidth="1"/>
    <col min="1033" max="1033" width="23.85546875" style="2" customWidth="1"/>
    <col min="1034" max="1034" width="16.85546875" style="2" bestFit="1" customWidth="1"/>
    <col min="1035" max="1035" width="21.5703125" style="2" bestFit="1" customWidth="1"/>
    <col min="1036" max="1270" width="11.42578125" style="2"/>
    <col min="1271" max="1271" width="9.85546875" style="2" customWidth="1"/>
    <col min="1272" max="1272" width="33.85546875" style="2" customWidth="1"/>
    <col min="1273" max="1273" width="22.140625" style="2" customWidth="1"/>
    <col min="1274" max="1274" width="19.28515625" style="2" customWidth="1"/>
    <col min="1275" max="1275" width="19.5703125" style="2" customWidth="1"/>
    <col min="1276" max="1276" width="18.85546875" style="2" customWidth="1"/>
    <col min="1277" max="1277" width="19.140625" style="2" customWidth="1"/>
    <col min="1278" max="1278" width="21.140625" style="2" customWidth="1"/>
    <col min="1279" max="1279" width="22.140625" style="2" customWidth="1"/>
    <col min="1280" max="1280" width="20.7109375" style="2" customWidth="1"/>
    <col min="1281" max="1281" width="23.85546875" style="2" bestFit="1" customWidth="1"/>
    <col min="1282" max="1282" width="23.85546875" style="2" customWidth="1"/>
    <col min="1283" max="1283" width="26.140625" style="2" customWidth="1"/>
    <col min="1284" max="1287" width="23.85546875" style="2" customWidth="1"/>
    <col min="1288" max="1288" width="27.5703125" style="2" customWidth="1"/>
    <col min="1289" max="1289" width="23.85546875" style="2" customWidth="1"/>
    <col min="1290" max="1290" width="16.85546875" style="2" bestFit="1" customWidth="1"/>
    <col min="1291" max="1291" width="21.5703125" style="2" bestFit="1" customWidth="1"/>
    <col min="1292" max="1526" width="11.42578125" style="2"/>
    <col min="1527" max="1527" width="9.85546875" style="2" customWidth="1"/>
    <col min="1528" max="1528" width="33.85546875" style="2" customWidth="1"/>
    <col min="1529" max="1529" width="22.140625" style="2" customWidth="1"/>
    <col min="1530" max="1530" width="19.28515625" style="2" customWidth="1"/>
    <col min="1531" max="1531" width="19.5703125" style="2" customWidth="1"/>
    <col min="1532" max="1532" width="18.85546875" style="2" customWidth="1"/>
    <col min="1533" max="1533" width="19.140625" style="2" customWidth="1"/>
    <col min="1534" max="1534" width="21.140625" style="2" customWidth="1"/>
    <col min="1535" max="1535" width="22.140625" style="2" customWidth="1"/>
    <col min="1536" max="1536" width="20.7109375" style="2" customWidth="1"/>
    <col min="1537" max="1537" width="23.85546875" style="2" bestFit="1" customWidth="1"/>
    <col min="1538" max="1538" width="23.85546875" style="2" customWidth="1"/>
    <col min="1539" max="1539" width="26.140625" style="2" customWidth="1"/>
    <col min="1540" max="1543" width="23.85546875" style="2" customWidth="1"/>
    <col min="1544" max="1544" width="27.5703125" style="2" customWidth="1"/>
    <col min="1545" max="1545" width="23.85546875" style="2" customWidth="1"/>
    <col min="1546" max="1546" width="16.85546875" style="2" bestFit="1" customWidth="1"/>
    <col min="1547" max="1547" width="21.5703125" style="2" bestFit="1" customWidth="1"/>
    <col min="1548" max="1782" width="11.42578125" style="2"/>
    <col min="1783" max="1783" width="9.85546875" style="2" customWidth="1"/>
    <col min="1784" max="1784" width="33.85546875" style="2" customWidth="1"/>
    <col min="1785" max="1785" width="22.140625" style="2" customWidth="1"/>
    <col min="1786" max="1786" width="19.28515625" style="2" customWidth="1"/>
    <col min="1787" max="1787" width="19.5703125" style="2" customWidth="1"/>
    <col min="1788" max="1788" width="18.85546875" style="2" customWidth="1"/>
    <col min="1789" max="1789" width="19.140625" style="2" customWidth="1"/>
    <col min="1790" max="1790" width="21.140625" style="2" customWidth="1"/>
    <col min="1791" max="1791" width="22.140625" style="2" customWidth="1"/>
    <col min="1792" max="1792" width="20.7109375" style="2" customWidth="1"/>
    <col min="1793" max="1793" width="23.85546875" style="2" bestFit="1" customWidth="1"/>
    <col min="1794" max="1794" width="23.85546875" style="2" customWidth="1"/>
    <col min="1795" max="1795" width="26.140625" style="2" customWidth="1"/>
    <col min="1796" max="1799" width="23.85546875" style="2" customWidth="1"/>
    <col min="1800" max="1800" width="27.5703125" style="2" customWidth="1"/>
    <col min="1801" max="1801" width="23.85546875" style="2" customWidth="1"/>
    <col min="1802" max="1802" width="16.85546875" style="2" bestFit="1" customWidth="1"/>
    <col min="1803" max="1803" width="21.5703125" style="2" bestFit="1" customWidth="1"/>
    <col min="1804" max="2038" width="11.42578125" style="2"/>
    <col min="2039" max="2039" width="9.85546875" style="2" customWidth="1"/>
    <col min="2040" max="2040" width="33.85546875" style="2" customWidth="1"/>
    <col min="2041" max="2041" width="22.140625" style="2" customWidth="1"/>
    <col min="2042" max="2042" width="19.28515625" style="2" customWidth="1"/>
    <col min="2043" max="2043" width="19.5703125" style="2" customWidth="1"/>
    <col min="2044" max="2044" width="18.85546875" style="2" customWidth="1"/>
    <col min="2045" max="2045" width="19.140625" style="2" customWidth="1"/>
    <col min="2046" max="2046" width="21.140625" style="2" customWidth="1"/>
    <col min="2047" max="2047" width="22.140625" style="2" customWidth="1"/>
    <col min="2048" max="2048" width="20.7109375" style="2" customWidth="1"/>
    <col min="2049" max="2049" width="23.85546875" style="2" bestFit="1" customWidth="1"/>
    <col min="2050" max="2050" width="23.85546875" style="2" customWidth="1"/>
    <col min="2051" max="2051" width="26.140625" style="2" customWidth="1"/>
    <col min="2052" max="2055" width="23.85546875" style="2" customWidth="1"/>
    <col min="2056" max="2056" width="27.5703125" style="2" customWidth="1"/>
    <col min="2057" max="2057" width="23.85546875" style="2" customWidth="1"/>
    <col min="2058" max="2058" width="16.85546875" style="2" bestFit="1" customWidth="1"/>
    <col min="2059" max="2059" width="21.5703125" style="2" bestFit="1" customWidth="1"/>
    <col min="2060" max="2294" width="11.42578125" style="2"/>
    <col min="2295" max="2295" width="9.85546875" style="2" customWidth="1"/>
    <col min="2296" max="2296" width="33.85546875" style="2" customWidth="1"/>
    <col min="2297" max="2297" width="22.140625" style="2" customWidth="1"/>
    <col min="2298" max="2298" width="19.28515625" style="2" customWidth="1"/>
    <col min="2299" max="2299" width="19.5703125" style="2" customWidth="1"/>
    <col min="2300" max="2300" width="18.85546875" style="2" customWidth="1"/>
    <col min="2301" max="2301" width="19.140625" style="2" customWidth="1"/>
    <col min="2302" max="2302" width="21.140625" style="2" customWidth="1"/>
    <col min="2303" max="2303" width="22.140625" style="2" customWidth="1"/>
    <col min="2304" max="2304" width="20.7109375" style="2" customWidth="1"/>
    <col min="2305" max="2305" width="23.85546875" style="2" bestFit="1" customWidth="1"/>
    <col min="2306" max="2306" width="23.85546875" style="2" customWidth="1"/>
    <col min="2307" max="2307" width="26.140625" style="2" customWidth="1"/>
    <col min="2308" max="2311" width="23.85546875" style="2" customWidth="1"/>
    <col min="2312" max="2312" width="27.5703125" style="2" customWidth="1"/>
    <col min="2313" max="2313" width="23.85546875" style="2" customWidth="1"/>
    <col min="2314" max="2314" width="16.85546875" style="2" bestFit="1" customWidth="1"/>
    <col min="2315" max="2315" width="21.5703125" style="2" bestFit="1" customWidth="1"/>
    <col min="2316" max="2550" width="11.42578125" style="2"/>
    <col min="2551" max="2551" width="9.85546875" style="2" customWidth="1"/>
    <col min="2552" max="2552" width="33.85546875" style="2" customWidth="1"/>
    <col min="2553" max="2553" width="22.140625" style="2" customWidth="1"/>
    <col min="2554" max="2554" width="19.28515625" style="2" customWidth="1"/>
    <col min="2555" max="2555" width="19.5703125" style="2" customWidth="1"/>
    <col min="2556" max="2556" width="18.85546875" style="2" customWidth="1"/>
    <col min="2557" max="2557" width="19.140625" style="2" customWidth="1"/>
    <col min="2558" max="2558" width="21.140625" style="2" customWidth="1"/>
    <col min="2559" max="2559" width="22.140625" style="2" customWidth="1"/>
    <col min="2560" max="2560" width="20.7109375" style="2" customWidth="1"/>
    <col min="2561" max="2561" width="23.85546875" style="2" bestFit="1" customWidth="1"/>
    <col min="2562" max="2562" width="23.85546875" style="2" customWidth="1"/>
    <col min="2563" max="2563" width="26.140625" style="2" customWidth="1"/>
    <col min="2564" max="2567" width="23.85546875" style="2" customWidth="1"/>
    <col min="2568" max="2568" width="27.5703125" style="2" customWidth="1"/>
    <col min="2569" max="2569" width="23.85546875" style="2" customWidth="1"/>
    <col min="2570" max="2570" width="16.85546875" style="2" bestFit="1" customWidth="1"/>
    <col min="2571" max="2571" width="21.5703125" style="2" bestFit="1" customWidth="1"/>
    <col min="2572" max="2806" width="11.42578125" style="2"/>
    <col min="2807" max="2807" width="9.85546875" style="2" customWidth="1"/>
    <col min="2808" max="2808" width="33.85546875" style="2" customWidth="1"/>
    <col min="2809" max="2809" width="22.140625" style="2" customWidth="1"/>
    <col min="2810" max="2810" width="19.28515625" style="2" customWidth="1"/>
    <col min="2811" max="2811" width="19.5703125" style="2" customWidth="1"/>
    <col min="2812" max="2812" width="18.85546875" style="2" customWidth="1"/>
    <col min="2813" max="2813" width="19.140625" style="2" customWidth="1"/>
    <col min="2814" max="2814" width="21.140625" style="2" customWidth="1"/>
    <col min="2815" max="2815" width="22.140625" style="2" customWidth="1"/>
    <col min="2816" max="2816" width="20.7109375" style="2" customWidth="1"/>
    <col min="2817" max="2817" width="23.85546875" style="2" bestFit="1" customWidth="1"/>
    <col min="2818" max="2818" width="23.85546875" style="2" customWidth="1"/>
    <col min="2819" max="2819" width="26.140625" style="2" customWidth="1"/>
    <col min="2820" max="2823" width="23.85546875" style="2" customWidth="1"/>
    <col min="2824" max="2824" width="27.5703125" style="2" customWidth="1"/>
    <col min="2825" max="2825" width="23.85546875" style="2" customWidth="1"/>
    <col min="2826" max="2826" width="16.85546875" style="2" bestFit="1" customWidth="1"/>
    <col min="2827" max="2827" width="21.5703125" style="2" bestFit="1" customWidth="1"/>
    <col min="2828" max="3062" width="11.42578125" style="2"/>
    <col min="3063" max="3063" width="9.85546875" style="2" customWidth="1"/>
    <col min="3064" max="3064" width="33.85546875" style="2" customWidth="1"/>
    <col min="3065" max="3065" width="22.140625" style="2" customWidth="1"/>
    <col min="3066" max="3066" width="19.28515625" style="2" customWidth="1"/>
    <col min="3067" max="3067" width="19.5703125" style="2" customWidth="1"/>
    <col min="3068" max="3068" width="18.85546875" style="2" customWidth="1"/>
    <col min="3069" max="3069" width="19.140625" style="2" customWidth="1"/>
    <col min="3070" max="3070" width="21.140625" style="2" customWidth="1"/>
    <col min="3071" max="3071" width="22.140625" style="2" customWidth="1"/>
    <col min="3072" max="3072" width="20.7109375" style="2" customWidth="1"/>
    <col min="3073" max="3073" width="23.85546875" style="2" bestFit="1" customWidth="1"/>
    <col min="3074" max="3074" width="23.85546875" style="2" customWidth="1"/>
    <col min="3075" max="3075" width="26.140625" style="2" customWidth="1"/>
    <col min="3076" max="3079" width="23.85546875" style="2" customWidth="1"/>
    <col min="3080" max="3080" width="27.5703125" style="2" customWidth="1"/>
    <col min="3081" max="3081" width="23.85546875" style="2" customWidth="1"/>
    <col min="3082" max="3082" width="16.85546875" style="2" bestFit="1" customWidth="1"/>
    <col min="3083" max="3083" width="21.5703125" style="2" bestFit="1" customWidth="1"/>
    <col min="3084" max="3318" width="11.42578125" style="2"/>
    <col min="3319" max="3319" width="9.85546875" style="2" customWidth="1"/>
    <col min="3320" max="3320" width="33.85546875" style="2" customWidth="1"/>
    <col min="3321" max="3321" width="22.140625" style="2" customWidth="1"/>
    <col min="3322" max="3322" width="19.28515625" style="2" customWidth="1"/>
    <col min="3323" max="3323" width="19.5703125" style="2" customWidth="1"/>
    <col min="3324" max="3324" width="18.85546875" style="2" customWidth="1"/>
    <col min="3325" max="3325" width="19.140625" style="2" customWidth="1"/>
    <col min="3326" max="3326" width="21.140625" style="2" customWidth="1"/>
    <col min="3327" max="3327" width="22.140625" style="2" customWidth="1"/>
    <col min="3328" max="3328" width="20.7109375" style="2" customWidth="1"/>
    <col min="3329" max="3329" width="23.85546875" style="2" bestFit="1" customWidth="1"/>
    <col min="3330" max="3330" width="23.85546875" style="2" customWidth="1"/>
    <col min="3331" max="3331" width="26.140625" style="2" customWidth="1"/>
    <col min="3332" max="3335" width="23.85546875" style="2" customWidth="1"/>
    <col min="3336" max="3336" width="27.5703125" style="2" customWidth="1"/>
    <col min="3337" max="3337" width="23.85546875" style="2" customWidth="1"/>
    <col min="3338" max="3338" width="16.85546875" style="2" bestFit="1" customWidth="1"/>
    <col min="3339" max="3339" width="21.5703125" style="2" bestFit="1" customWidth="1"/>
    <col min="3340" max="3574" width="11.42578125" style="2"/>
    <col min="3575" max="3575" width="9.85546875" style="2" customWidth="1"/>
    <col min="3576" max="3576" width="33.85546875" style="2" customWidth="1"/>
    <col min="3577" max="3577" width="22.140625" style="2" customWidth="1"/>
    <col min="3578" max="3578" width="19.28515625" style="2" customWidth="1"/>
    <col min="3579" max="3579" width="19.5703125" style="2" customWidth="1"/>
    <col min="3580" max="3580" width="18.85546875" style="2" customWidth="1"/>
    <col min="3581" max="3581" width="19.140625" style="2" customWidth="1"/>
    <col min="3582" max="3582" width="21.140625" style="2" customWidth="1"/>
    <col min="3583" max="3583" width="22.140625" style="2" customWidth="1"/>
    <col min="3584" max="3584" width="20.7109375" style="2" customWidth="1"/>
    <col min="3585" max="3585" width="23.85546875" style="2" bestFit="1" customWidth="1"/>
    <col min="3586" max="3586" width="23.85546875" style="2" customWidth="1"/>
    <col min="3587" max="3587" width="26.140625" style="2" customWidth="1"/>
    <col min="3588" max="3591" width="23.85546875" style="2" customWidth="1"/>
    <col min="3592" max="3592" width="27.5703125" style="2" customWidth="1"/>
    <col min="3593" max="3593" width="23.85546875" style="2" customWidth="1"/>
    <col min="3594" max="3594" width="16.85546875" style="2" bestFit="1" customWidth="1"/>
    <col min="3595" max="3595" width="21.5703125" style="2" bestFit="1" customWidth="1"/>
    <col min="3596" max="3830" width="11.42578125" style="2"/>
    <col min="3831" max="3831" width="9.85546875" style="2" customWidth="1"/>
    <col min="3832" max="3832" width="33.85546875" style="2" customWidth="1"/>
    <col min="3833" max="3833" width="22.140625" style="2" customWidth="1"/>
    <col min="3834" max="3834" width="19.28515625" style="2" customWidth="1"/>
    <col min="3835" max="3835" width="19.5703125" style="2" customWidth="1"/>
    <col min="3836" max="3836" width="18.85546875" style="2" customWidth="1"/>
    <col min="3837" max="3837" width="19.140625" style="2" customWidth="1"/>
    <col min="3838" max="3838" width="21.140625" style="2" customWidth="1"/>
    <col min="3839" max="3839" width="22.140625" style="2" customWidth="1"/>
    <col min="3840" max="3840" width="20.7109375" style="2" customWidth="1"/>
    <col min="3841" max="3841" width="23.85546875" style="2" bestFit="1" customWidth="1"/>
    <col min="3842" max="3842" width="23.85546875" style="2" customWidth="1"/>
    <col min="3843" max="3843" width="26.140625" style="2" customWidth="1"/>
    <col min="3844" max="3847" width="23.85546875" style="2" customWidth="1"/>
    <col min="3848" max="3848" width="27.5703125" style="2" customWidth="1"/>
    <col min="3849" max="3849" width="23.85546875" style="2" customWidth="1"/>
    <col min="3850" max="3850" width="16.85546875" style="2" bestFit="1" customWidth="1"/>
    <col min="3851" max="3851" width="21.5703125" style="2" bestFit="1" customWidth="1"/>
    <col min="3852" max="4086" width="11.42578125" style="2"/>
    <col min="4087" max="4087" width="9.85546875" style="2" customWidth="1"/>
    <col min="4088" max="4088" width="33.85546875" style="2" customWidth="1"/>
    <col min="4089" max="4089" width="22.140625" style="2" customWidth="1"/>
    <col min="4090" max="4090" width="19.28515625" style="2" customWidth="1"/>
    <col min="4091" max="4091" width="19.5703125" style="2" customWidth="1"/>
    <col min="4092" max="4092" width="18.85546875" style="2" customWidth="1"/>
    <col min="4093" max="4093" width="19.140625" style="2" customWidth="1"/>
    <col min="4094" max="4094" width="21.140625" style="2" customWidth="1"/>
    <col min="4095" max="4095" width="22.140625" style="2" customWidth="1"/>
    <col min="4096" max="4096" width="20.7109375" style="2" customWidth="1"/>
    <col min="4097" max="4097" width="23.85546875" style="2" bestFit="1" customWidth="1"/>
    <col min="4098" max="4098" width="23.85546875" style="2" customWidth="1"/>
    <col min="4099" max="4099" width="26.140625" style="2" customWidth="1"/>
    <col min="4100" max="4103" width="23.85546875" style="2" customWidth="1"/>
    <col min="4104" max="4104" width="27.5703125" style="2" customWidth="1"/>
    <col min="4105" max="4105" width="23.85546875" style="2" customWidth="1"/>
    <col min="4106" max="4106" width="16.85546875" style="2" bestFit="1" customWidth="1"/>
    <col min="4107" max="4107" width="21.5703125" style="2" bestFit="1" customWidth="1"/>
    <col min="4108" max="4342" width="11.42578125" style="2"/>
    <col min="4343" max="4343" width="9.85546875" style="2" customWidth="1"/>
    <col min="4344" max="4344" width="33.85546875" style="2" customWidth="1"/>
    <col min="4345" max="4345" width="22.140625" style="2" customWidth="1"/>
    <col min="4346" max="4346" width="19.28515625" style="2" customWidth="1"/>
    <col min="4347" max="4347" width="19.5703125" style="2" customWidth="1"/>
    <col min="4348" max="4348" width="18.85546875" style="2" customWidth="1"/>
    <col min="4349" max="4349" width="19.140625" style="2" customWidth="1"/>
    <col min="4350" max="4350" width="21.140625" style="2" customWidth="1"/>
    <col min="4351" max="4351" width="22.140625" style="2" customWidth="1"/>
    <col min="4352" max="4352" width="20.7109375" style="2" customWidth="1"/>
    <col min="4353" max="4353" width="23.85546875" style="2" bestFit="1" customWidth="1"/>
    <col min="4354" max="4354" width="23.85546875" style="2" customWidth="1"/>
    <col min="4355" max="4355" width="26.140625" style="2" customWidth="1"/>
    <col min="4356" max="4359" width="23.85546875" style="2" customWidth="1"/>
    <col min="4360" max="4360" width="27.5703125" style="2" customWidth="1"/>
    <col min="4361" max="4361" width="23.85546875" style="2" customWidth="1"/>
    <col min="4362" max="4362" width="16.85546875" style="2" bestFit="1" customWidth="1"/>
    <col min="4363" max="4363" width="21.5703125" style="2" bestFit="1" customWidth="1"/>
    <col min="4364" max="4598" width="11.42578125" style="2"/>
    <col min="4599" max="4599" width="9.85546875" style="2" customWidth="1"/>
    <col min="4600" max="4600" width="33.85546875" style="2" customWidth="1"/>
    <col min="4601" max="4601" width="22.140625" style="2" customWidth="1"/>
    <col min="4602" max="4602" width="19.28515625" style="2" customWidth="1"/>
    <col min="4603" max="4603" width="19.5703125" style="2" customWidth="1"/>
    <col min="4604" max="4604" width="18.85546875" style="2" customWidth="1"/>
    <col min="4605" max="4605" width="19.140625" style="2" customWidth="1"/>
    <col min="4606" max="4606" width="21.140625" style="2" customWidth="1"/>
    <col min="4607" max="4607" width="22.140625" style="2" customWidth="1"/>
    <col min="4608" max="4608" width="20.7109375" style="2" customWidth="1"/>
    <col min="4609" max="4609" width="23.85546875" style="2" bestFit="1" customWidth="1"/>
    <col min="4610" max="4610" width="23.85546875" style="2" customWidth="1"/>
    <col min="4611" max="4611" width="26.140625" style="2" customWidth="1"/>
    <col min="4612" max="4615" width="23.85546875" style="2" customWidth="1"/>
    <col min="4616" max="4616" width="27.5703125" style="2" customWidth="1"/>
    <col min="4617" max="4617" width="23.85546875" style="2" customWidth="1"/>
    <col min="4618" max="4618" width="16.85546875" style="2" bestFit="1" customWidth="1"/>
    <col min="4619" max="4619" width="21.5703125" style="2" bestFit="1" customWidth="1"/>
    <col min="4620" max="4854" width="11.42578125" style="2"/>
    <col min="4855" max="4855" width="9.85546875" style="2" customWidth="1"/>
    <col min="4856" max="4856" width="33.85546875" style="2" customWidth="1"/>
    <col min="4857" max="4857" width="22.140625" style="2" customWidth="1"/>
    <col min="4858" max="4858" width="19.28515625" style="2" customWidth="1"/>
    <col min="4859" max="4859" width="19.5703125" style="2" customWidth="1"/>
    <col min="4860" max="4860" width="18.85546875" style="2" customWidth="1"/>
    <col min="4861" max="4861" width="19.140625" style="2" customWidth="1"/>
    <col min="4862" max="4862" width="21.140625" style="2" customWidth="1"/>
    <col min="4863" max="4863" width="22.140625" style="2" customWidth="1"/>
    <col min="4864" max="4864" width="20.7109375" style="2" customWidth="1"/>
    <col min="4865" max="4865" width="23.85546875" style="2" bestFit="1" customWidth="1"/>
    <col min="4866" max="4866" width="23.85546875" style="2" customWidth="1"/>
    <col min="4867" max="4867" width="26.140625" style="2" customWidth="1"/>
    <col min="4868" max="4871" width="23.85546875" style="2" customWidth="1"/>
    <col min="4872" max="4872" width="27.5703125" style="2" customWidth="1"/>
    <col min="4873" max="4873" width="23.85546875" style="2" customWidth="1"/>
    <col min="4874" max="4874" width="16.85546875" style="2" bestFit="1" customWidth="1"/>
    <col min="4875" max="4875" width="21.5703125" style="2" bestFit="1" customWidth="1"/>
    <col min="4876" max="5110" width="11.42578125" style="2"/>
    <col min="5111" max="5111" width="9.85546875" style="2" customWidth="1"/>
    <col min="5112" max="5112" width="33.85546875" style="2" customWidth="1"/>
    <col min="5113" max="5113" width="22.140625" style="2" customWidth="1"/>
    <col min="5114" max="5114" width="19.28515625" style="2" customWidth="1"/>
    <col min="5115" max="5115" width="19.5703125" style="2" customWidth="1"/>
    <col min="5116" max="5116" width="18.85546875" style="2" customWidth="1"/>
    <col min="5117" max="5117" width="19.140625" style="2" customWidth="1"/>
    <col min="5118" max="5118" width="21.140625" style="2" customWidth="1"/>
    <col min="5119" max="5119" width="22.140625" style="2" customWidth="1"/>
    <col min="5120" max="5120" width="20.7109375" style="2" customWidth="1"/>
    <col min="5121" max="5121" width="23.85546875" style="2" bestFit="1" customWidth="1"/>
    <col min="5122" max="5122" width="23.85546875" style="2" customWidth="1"/>
    <col min="5123" max="5123" width="26.140625" style="2" customWidth="1"/>
    <col min="5124" max="5127" width="23.85546875" style="2" customWidth="1"/>
    <col min="5128" max="5128" width="27.5703125" style="2" customWidth="1"/>
    <col min="5129" max="5129" width="23.85546875" style="2" customWidth="1"/>
    <col min="5130" max="5130" width="16.85546875" style="2" bestFit="1" customWidth="1"/>
    <col min="5131" max="5131" width="21.5703125" style="2" bestFit="1" customWidth="1"/>
    <col min="5132" max="5366" width="11.42578125" style="2"/>
    <col min="5367" max="5367" width="9.85546875" style="2" customWidth="1"/>
    <col min="5368" max="5368" width="33.85546875" style="2" customWidth="1"/>
    <col min="5369" max="5369" width="22.140625" style="2" customWidth="1"/>
    <col min="5370" max="5370" width="19.28515625" style="2" customWidth="1"/>
    <col min="5371" max="5371" width="19.5703125" style="2" customWidth="1"/>
    <col min="5372" max="5372" width="18.85546875" style="2" customWidth="1"/>
    <col min="5373" max="5373" width="19.140625" style="2" customWidth="1"/>
    <col min="5374" max="5374" width="21.140625" style="2" customWidth="1"/>
    <col min="5375" max="5375" width="22.140625" style="2" customWidth="1"/>
    <col min="5376" max="5376" width="20.7109375" style="2" customWidth="1"/>
    <col min="5377" max="5377" width="23.85546875" style="2" bestFit="1" customWidth="1"/>
    <col min="5378" max="5378" width="23.85546875" style="2" customWidth="1"/>
    <col min="5379" max="5379" width="26.140625" style="2" customWidth="1"/>
    <col min="5380" max="5383" width="23.85546875" style="2" customWidth="1"/>
    <col min="5384" max="5384" width="27.5703125" style="2" customWidth="1"/>
    <col min="5385" max="5385" width="23.85546875" style="2" customWidth="1"/>
    <col min="5386" max="5386" width="16.85546875" style="2" bestFit="1" customWidth="1"/>
    <col min="5387" max="5387" width="21.5703125" style="2" bestFit="1" customWidth="1"/>
    <col min="5388" max="5622" width="11.42578125" style="2"/>
    <col min="5623" max="5623" width="9.85546875" style="2" customWidth="1"/>
    <col min="5624" max="5624" width="33.85546875" style="2" customWidth="1"/>
    <col min="5625" max="5625" width="22.140625" style="2" customWidth="1"/>
    <col min="5626" max="5626" width="19.28515625" style="2" customWidth="1"/>
    <col min="5627" max="5627" width="19.5703125" style="2" customWidth="1"/>
    <col min="5628" max="5628" width="18.85546875" style="2" customWidth="1"/>
    <col min="5629" max="5629" width="19.140625" style="2" customWidth="1"/>
    <col min="5630" max="5630" width="21.140625" style="2" customWidth="1"/>
    <col min="5631" max="5631" width="22.140625" style="2" customWidth="1"/>
    <col min="5632" max="5632" width="20.7109375" style="2" customWidth="1"/>
    <col min="5633" max="5633" width="23.85546875" style="2" bestFit="1" customWidth="1"/>
    <col min="5634" max="5634" width="23.85546875" style="2" customWidth="1"/>
    <col min="5635" max="5635" width="26.140625" style="2" customWidth="1"/>
    <col min="5636" max="5639" width="23.85546875" style="2" customWidth="1"/>
    <col min="5640" max="5640" width="27.5703125" style="2" customWidth="1"/>
    <col min="5641" max="5641" width="23.85546875" style="2" customWidth="1"/>
    <col min="5642" max="5642" width="16.85546875" style="2" bestFit="1" customWidth="1"/>
    <col min="5643" max="5643" width="21.5703125" style="2" bestFit="1" customWidth="1"/>
    <col min="5644" max="5878" width="11.42578125" style="2"/>
    <col min="5879" max="5879" width="9.85546875" style="2" customWidth="1"/>
    <col min="5880" max="5880" width="33.85546875" style="2" customWidth="1"/>
    <col min="5881" max="5881" width="22.140625" style="2" customWidth="1"/>
    <col min="5882" max="5882" width="19.28515625" style="2" customWidth="1"/>
    <col min="5883" max="5883" width="19.5703125" style="2" customWidth="1"/>
    <col min="5884" max="5884" width="18.85546875" style="2" customWidth="1"/>
    <col min="5885" max="5885" width="19.140625" style="2" customWidth="1"/>
    <col min="5886" max="5886" width="21.140625" style="2" customWidth="1"/>
    <col min="5887" max="5887" width="22.140625" style="2" customWidth="1"/>
    <col min="5888" max="5888" width="20.7109375" style="2" customWidth="1"/>
    <col min="5889" max="5889" width="23.85546875" style="2" bestFit="1" customWidth="1"/>
    <col min="5890" max="5890" width="23.85546875" style="2" customWidth="1"/>
    <col min="5891" max="5891" width="26.140625" style="2" customWidth="1"/>
    <col min="5892" max="5895" width="23.85546875" style="2" customWidth="1"/>
    <col min="5896" max="5896" width="27.5703125" style="2" customWidth="1"/>
    <col min="5897" max="5897" width="23.85546875" style="2" customWidth="1"/>
    <col min="5898" max="5898" width="16.85546875" style="2" bestFit="1" customWidth="1"/>
    <col min="5899" max="5899" width="21.5703125" style="2" bestFit="1" customWidth="1"/>
    <col min="5900" max="6134" width="11.42578125" style="2"/>
    <col min="6135" max="6135" width="9.85546875" style="2" customWidth="1"/>
    <col min="6136" max="6136" width="33.85546875" style="2" customWidth="1"/>
    <col min="6137" max="6137" width="22.140625" style="2" customWidth="1"/>
    <col min="6138" max="6138" width="19.28515625" style="2" customWidth="1"/>
    <col min="6139" max="6139" width="19.5703125" style="2" customWidth="1"/>
    <col min="6140" max="6140" width="18.85546875" style="2" customWidth="1"/>
    <col min="6141" max="6141" width="19.140625" style="2" customWidth="1"/>
    <col min="6142" max="6142" width="21.140625" style="2" customWidth="1"/>
    <col min="6143" max="6143" width="22.140625" style="2" customWidth="1"/>
    <col min="6144" max="6144" width="20.7109375" style="2" customWidth="1"/>
    <col min="6145" max="6145" width="23.85546875" style="2" bestFit="1" customWidth="1"/>
    <col min="6146" max="6146" width="23.85546875" style="2" customWidth="1"/>
    <col min="6147" max="6147" width="26.140625" style="2" customWidth="1"/>
    <col min="6148" max="6151" width="23.85546875" style="2" customWidth="1"/>
    <col min="6152" max="6152" width="27.5703125" style="2" customWidth="1"/>
    <col min="6153" max="6153" width="23.85546875" style="2" customWidth="1"/>
    <col min="6154" max="6154" width="16.85546875" style="2" bestFit="1" customWidth="1"/>
    <col min="6155" max="6155" width="21.5703125" style="2" bestFit="1" customWidth="1"/>
    <col min="6156" max="6390" width="11.42578125" style="2"/>
    <col min="6391" max="6391" width="9.85546875" style="2" customWidth="1"/>
    <col min="6392" max="6392" width="33.85546875" style="2" customWidth="1"/>
    <col min="6393" max="6393" width="22.140625" style="2" customWidth="1"/>
    <col min="6394" max="6394" width="19.28515625" style="2" customWidth="1"/>
    <col min="6395" max="6395" width="19.5703125" style="2" customWidth="1"/>
    <col min="6396" max="6396" width="18.85546875" style="2" customWidth="1"/>
    <col min="6397" max="6397" width="19.140625" style="2" customWidth="1"/>
    <col min="6398" max="6398" width="21.140625" style="2" customWidth="1"/>
    <col min="6399" max="6399" width="22.140625" style="2" customWidth="1"/>
    <col min="6400" max="6400" width="20.7109375" style="2" customWidth="1"/>
    <col min="6401" max="6401" width="23.85546875" style="2" bestFit="1" customWidth="1"/>
    <col min="6402" max="6402" width="23.85546875" style="2" customWidth="1"/>
    <col min="6403" max="6403" width="26.140625" style="2" customWidth="1"/>
    <col min="6404" max="6407" width="23.85546875" style="2" customWidth="1"/>
    <col min="6408" max="6408" width="27.5703125" style="2" customWidth="1"/>
    <col min="6409" max="6409" width="23.85546875" style="2" customWidth="1"/>
    <col min="6410" max="6410" width="16.85546875" style="2" bestFit="1" customWidth="1"/>
    <col min="6411" max="6411" width="21.5703125" style="2" bestFit="1" customWidth="1"/>
    <col min="6412" max="6646" width="11.42578125" style="2"/>
    <col min="6647" max="6647" width="9.85546875" style="2" customWidth="1"/>
    <col min="6648" max="6648" width="33.85546875" style="2" customWidth="1"/>
    <col min="6649" max="6649" width="22.140625" style="2" customWidth="1"/>
    <col min="6650" max="6650" width="19.28515625" style="2" customWidth="1"/>
    <col min="6651" max="6651" width="19.5703125" style="2" customWidth="1"/>
    <col min="6652" max="6652" width="18.85546875" style="2" customWidth="1"/>
    <col min="6653" max="6653" width="19.140625" style="2" customWidth="1"/>
    <col min="6654" max="6654" width="21.140625" style="2" customWidth="1"/>
    <col min="6655" max="6655" width="22.140625" style="2" customWidth="1"/>
    <col min="6656" max="6656" width="20.7109375" style="2" customWidth="1"/>
    <col min="6657" max="6657" width="23.85546875" style="2" bestFit="1" customWidth="1"/>
    <col min="6658" max="6658" width="23.85546875" style="2" customWidth="1"/>
    <col min="6659" max="6659" width="26.140625" style="2" customWidth="1"/>
    <col min="6660" max="6663" width="23.85546875" style="2" customWidth="1"/>
    <col min="6664" max="6664" width="27.5703125" style="2" customWidth="1"/>
    <col min="6665" max="6665" width="23.85546875" style="2" customWidth="1"/>
    <col min="6666" max="6666" width="16.85546875" style="2" bestFit="1" customWidth="1"/>
    <col min="6667" max="6667" width="21.5703125" style="2" bestFit="1" customWidth="1"/>
    <col min="6668" max="6902" width="11.42578125" style="2"/>
    <col min="6903" max="6903" width="9.85546875" style="2" customWidth="1"/>
    <col min="6904" max="6904" width="33.85546875" style="2" customWidth="1"/>
    <col min="6905" max="6905" width="22.140625" style="2" customWidth="1"/>
    <col min="6906" max="6906" width="19.28515625" style="2" customWidth="1"/>
    <col min="6907" max="6907" width="19.5703125" style="2" customWidth="1"/>
    <col min="6908" max="6908" width="18.85546875" style="2" customWidth="1"/>
    <col min="6909" max="6909" width="19.140625" style="2" customWidth="1"/>
    <col min="6910" max="6910" width="21.140625" style="2" customWidth="1"/>
    <col min="6911" max="6911" width="22.140625" style="2" customWidth="1"/>
    <col min="6912" max="6912" width="20.7109375" style="2" customWidth="1"/>
    <col min="6913" max="6913" width="23.85546875" style="2" bestFit="1" customWidth="1"/>
    <col min="6914" max="6914" width="23.85546875" style="2" customWidth="1"/>
    <col min="6915" max="6915" width="26.140625" style="2" customWidth="1"/>
    <col min="6916" max="6919" width="23.85546875" style="2" customWidth="1"/>
    <col min="6920" max="6920" width="27.5703125" style="2" customWidth="1"/>
    <col min="6921" max="6921" width="23.85546875" style="2" customWidth="1"/>
    <col min="6922" max="6922" width="16.85546875" style="2" bestFit="1" customWidth="1"/>
    <col min="6923" max="6923" width="21.5703125" style="2" bestFit="1" customWidth="1"/>
    <col min="6924" max="7158" width="11.42578125" style="2"/>
    <col min="7159" max="7159" width="9.85546875" style="2" customWidth="1"/>
    <col min="7160" max="7160" width="33.85546875" style="2" customWidth="1"/>
    <col min="7161" max="7161" width="22.140625" style="2" customWidth="1"/>
    <col min="7162" max="7162" width="19.28515625" style="2" customWidth="1"/>
    <col min="7163" max="7163" width="19.5703125" style="2" customWidth="1"/>
    <col min="7164" max="7164" width="18.85546875" style="2" customWidth="1"/>
    <col min="7165" max="7165" width="19.140625" style="2" customWidth="1"/>
    <col min="7166" max="7166" width="21.140625" style="2" customWidth="1"/>
    <col min="7167" max="7167" width="22.140625" style="2" customWidth="1"/>
    <col min="7168" max="7168" width="20.7109375" style="2" customWidth="1"/>
    <col min="7169" max="7169" width="23.85546875" style="2" bestFit="1" customWidth="1"/>
    <col min="7170" max="7170" width="23.85546875" style="2" customWidth="1"/>
    <col min="7171" max="7171" width="26.140625" style="2" customWidth="1"/>
    <col min="7172" max="7175" width="23.85546875" style="2" customWidth="1"/>
    <col min="7176" max="7176" width="27.5703125" style="2" customWidth="1"/>
    <col min="7177" max="7177" width="23.85546875" style="2" customWidth="1"/>
    <col min="7178" max="7178" width="16.85546875" style="2" bestFit="1" customWidth="1"/>
    <col min="7179" max="7179" width="21.5703125" style="2" bestFit="1" customWidth="1"/>
    <col min="7180" max="7414" width="11.42578125" style="2"/>
    <col min="7415" max="7415" width="9.85546875" style="2" customWidth="1"/>
    <col min="7416" max="7416" width="33.85546875" style="2" customWidth="1"/>
    <col min="7417" max="7417" width="22.140625" style="2" customWidth="1"/>
    <col min="7418" max="7418" width="19.28515625" style="2" customWidth="1"/>
    <col min="7419" max="7419" width="19.5703125" style="2" customWidth="1"/>
    <col min="7420" max="7420" width="18.85546875" style="2" customWidth="1"/>
    <col min="7421" max="7421" width="19.140625" style="2" customWidth="1"/>
    <col min="7422" max="7422" width="21.140625" style="2" customWidth="1"/>
    <col min="7423" max="7423" width="22.140625" style="2" customWidth="1"/>
    <col min="7424" max="7424" width="20.7109375" style="2" customWidth="1"/>
    <col min="7425" max="7425" width="23.85546875" style="2" bestFit="1" customWidth="1"/>
    <col min="7426" max="7426" width="23.85546875" style="2" customWidth="1"/>
    <col min="7427" max="7427" width="26.140625" style="2" customWidth="1"/>
    <col min="7428" max="7431" width="23.85546875" style="2" customWidth="1"/>
    <col min="7432" max="7432" width="27.5703125" style="2" customWidth="1"/>
    <col min="7433" max="7433" width="23.85546875" style="2" customWidth="1"/>
    <col min="7434" max="7434" width="16.85546875" style="2" bestFit="1" customWidth="1"/>
    <col min="7435" max="7435" width="21.5703125" style="2" bestFit="1" customWidth="1"/>
    <col min="7436" max="7670" width="11.42578125" style="2"/>
    <col min="7671" max="7671" width="9.85546875" style="2" customWidth="1"/>
    <col min="7672" max="7672" width="33.85546875" style="2" customWidth="1"/>
    <col min="7673" max="7673" width="22.140625" style="2" customWidth="1"/>
    <col min="7674" max="7674" width="19.28515625" style="2" customWidth="1"/>
    <col min="7675" max="7675" width="19.5703125" style="2" customWidth="1"/>
    <col min="7676" max="7676" width="18.85546875" style="2" customWidth="1"/>
    <col min="7677" max="7677" width="19.140625" style="2" customWidth="1"/>
    <col min="7678" max="7678" width="21.140625" style="2" customWidth="1"/>
    <col min="7679" max="7679" width="22.140625" style="2" customWidth="1"/>
    <col min="7680" max="7680" width="20.7109375" style="2" customWidth="1"/>
    <col min="7681" max="7681" width="23.85546875" style="2" bestFit="1" customWidth="1"/>
    <col min="7682" max="7682" width="23.85546875" style="2" customWidth="1"/>
    <col min="7683" max="7683" width="26.140625" style="2" customWidth="1"/>
    <col min="7684" max="7687" width="23.85546875" style="2" customWidth="1"/>
    <col min="7688" max="7688" width="27.5703125" style="2" customWidth="1"/>
    <col min="7689" max="7689" width="23.85546875" style="2" customWidth="1"/>
    <col min="7690" max="7690" width="16.85546875" style="2" bestFit="1" customWidth="1"/>
    <col min="7691" max="7691" width="21.5703125" style="2" bestFit="1" customWidth="1"/>
    <col min="7692" max="7926" width="11.42578125" style="2"/>
    <col min="7927" max="7927" width="9.85546875" style="2" customWidth="1"/>
    <col min="7928" max="7928" width="33.85546875" style="2" customWidth="1"/>
    <col min="7929" max="7929" width="22.140625" style="2" customWidth="1"/>
    <col min="7930" max="7930" width="19.28515625" style="2" customWidth="1"/>
    <col min="7931" max="7931" width="19.5703125" style="2" customWidth="1"/>
    <col min="7932" max="7932" width="18.85546875" style="2" customWidth="1"/>
    <col min="7933" max="7933" width="19.140625" style="2" customWidth="1"/>
    <col min="7934" max="7934" width="21.140625" style="2" customWidth="1"/>
    <col min="7935" max="7935" width="22.140625" style="2" customWidth="1"/>
    <col min="7936" max="7936" width="20.7109375" style="2" customWidth="1"/>
    <col min="7937" max="7937" width="23.85546875" style="2" bestFit="1" customWidth="1"/>
    <col min="7938" max="7938" width="23.85546875" style="2" customWidth="1"/>
    <col min="7939" max="7939" width="26.140625" style="2" customWidth="1"/>
    <col min="7940" max="7943" width="23.85546875" style="2" customWidth="1"/>
    <col min="7944" max="7944" width="27.5703125" style="2" customWidth="1"/>
    <col min="7945" max="7945" width="23.85546875" style="2" customWidth="1"/>
    <col min="7946" max="7946" width="16.85546875" style="2" bestFit="1" customWidth="1"/>
    <col min="7947" max="7947" width="21.5703125" style="2" bestFit="1" customWidth="1"/>
    <col min="7948" max="8182" width="11.42578125" style="2"/>
    <col min="8183" max="8183" width="9.85546875" style="2" customWidth="1"/>
    <col min="8184" max="8184" width="33.85546875" style="2" customWidth="1"/>
    <col min="8185" max="8185" width="22.140625" style="2" customWidth="1"/>
    <col min="8186" max="8186" width="19.28515625" style="2" customWidth="1"/>
    <col min="8187" max="8187" width="19.5703125" style="2" customWidth="1"/>
    <col min="8188" max="8188" width="18.85546875" style="2" customWidth="1"/>
    <col min="8189" max="8189" width="19.140625" style="2" customWidth="1"/>
    <col min="8190" max="8190" width="21.140625" style="2" customWidth="1"/>
    <col min="8191" max="8191" width="22.140625" style="2" customWidth="1"/>
    <col min="8192" max="8192" width="20.7109375" style="2" customWidth="1"/>
    <col min="8193" max="8193" width="23.85546875" style="2" bestFit="1" customWidth="1"/>
    <col min="8194" max="8194" width="23.85546875" style="2" customWidth="1"/>
    <col min="8195" max="8195" width="26.140625" style="2" customWidth="1"/>
    <col min="8196" max="8199" width="23.85546875" style="2" customWidth="1"/>
    <col min="8200" max="8200" width="27.5703125" style="2" customWidth="1"/>
    <col min="8201" max="8201" width="23.85546875" style="2" customWidth="1"/>
    <col min="8202" max="8202" width="16.85546875" style="2" bestFit="1" customWidth="1"/>
    <col min="8203" max="8203" width="21.5703125" style="2" bestFit="1" customWidth="1"/>
    <col min="8204" max="8438" width="11.42578125" style="2"/>
    <col min="8439" max="8439" width="9.85546875" style="2" customWidth="1"/>
    <col min="8440" max="8440" width="33.85546875" style="2" customWidth="1"/>
    <col min="8441" max="8441" width="22.140625" style="2" customWidth="1"/>
    <col min="8442" max="8442" width="19.28515625" style="2" customWidth="1"/>
    <col min="8443" max="8443" width="19.5703125" style="2" customWidth="1"/>
    <col min="8444" max="8444" width="18.85546875" style="2" customWidth="1"/>
    <col min="8445" max="8445" width="19.140625" style="2" customWidth="1"/>
    <col min="8446" max="8446" width="21.140625" style="2" customWidth="1"/>
    <col min="8447" max="8447" width="22.140625" style="2" customWidth="1"/>
    <col min="8448" max="8448" width="20.7109375" style="2" customWidth="1"/>
    <col min="8449" max="8449" width="23.85546875" style="2" bestFit="1" customWidth="1"/>
    <col min="8450" max="8450" width="23.85546875" style="2" customWidth="1"/>
    <col min="8451" max="8451" width="26.140625" style="2" customWidth="1"/>
    <col min="8452" max="8455" width="23.85546875" style="2" customWidth="1"/>
    <col min="8456" max="8456" width="27.5703125" style="2" customWidth="1"/>
    <col min="8457" max="8457" width="23.85546875" style="2" customWidth="1"/>
    <col min="8458" max="8458" width="16.85546875" style="2" bestFit="1" customWidth="1"/>
    <col min="8459" max="8459" width="21.5703125" style="2" bestFit="1" customWidth="1"/>
    <col min="8460" max="8694" width="11.42578125" style="2"/>
    <col min="8695" max="8695" width="9.85546875" style="2" customWidth="1"/>
    <col min="8696" max="8696" width="33.85546875" style="2" customWidth="1"/>
    <col min="8697" max="8697" width="22.140625" style="2" customWidth="1"/>
    <col min="8698" max="8698" width="19.28515625" style="2" customWidth="1"/>
    <col min="8699" max="8699" width="19.5703125" style="2" customWidth="1"/>
    <col min="8700" max="8700" width="18.85546875" style="2" customWidth="1"/>
    <col min="8701" max="8701" width="19.140625" style="2" customWidth="1"/>
    <col min="8702" max="8702" width="21.140625" style="2" customWidth="1"/>
    <col min="8703" max="8703" width="22.140625" style="2" customWidth="1"/>
    <col min="8704" max="8704" width="20.7109375" style="2" customWidth="1"/>
    <col min="8705" max="8705" width="23.85546875" style="2" bestFit="1" customWidth="1"/>
    <col min="8706" max="8706" width="23.85546875" style="2" customWidth="1"/>
    <col min="8707" max="8707" width="26.140625" style="2" customWidth="1"/>
    <col min="8708" max="8711" width="23.85546875" style="2" customWidth="1"/>
    <col min="8712" max="8712" width="27.5703125" style="2" customWidth="1"/>
    <col min="8713" max="8713" width="23.85546875" style="2" customWidth="1"/>
    <col min="8714" max="8714" width="16.85546875" style="2" bestFit="1" customWidth="1"/>
    <col min="8715" max="8715" width="21.5703125" style="2" bestFit="1" customWidth="1"/>
    <col min="8716" max="8950" width="11.42578125" style="2"/>
    <col min="8951" max="8951" width="9.85546875" style="2" customWidth="1"/>
    <col min="8952" max="8952" width="33.85546875" style="2" customWidth="1"/>
    <col min="8953" max="8953" width="22.140625" style="2" customWidth="1"/>
    <col min="8954" max="8954" width="19.28515625" style="2" customWidth="1"/>
    <col min="8955" max="8955" width="19.5703125" style="2" customWidth="1"/>
    <col min="8956" max="8956" width="18.85546875" style="2" customWidth="1"/>
    <col min="8957" max="8957" width="19.140625" style="2" customWidth="1"/>
    <col min="8958" max="8958" width="21.140625" style="2" customWidth="1"/>
    <col min="8959" max="8959" width="22.140625" style="2" customWidth="1"/>
    <col min="8960" max="8960" width="20.7109375" style="2" customWidth="1"/>
    <col min="8961" max="8961" width="23.85546875" style="2" bestFit="1" customWidth="1"/>
    <col min="8962" max="8962" width="23.85546875" style="2" customWidth="1"/>
    <col min="8963" max="8963" width="26.140625" style="2" customWidth="1"/>
    <col min="8964" max="8967" width="23.85546875" style="2" customWidth="1"/>
    <col min="8968" max="8968" width="27.5703125" style="2" customWidth="1"/>
    <col min="8969" max="8969" width="23.85546875" style="2" customWidth="1"/>
    <col min="8970" max="8970" width="16.85546875" style="2" bestFit="1" customWidth="1"/>
    <col min="8971" max="8971" width="21.5703125" style="2" bestFit="1" customWidth="1"/>
    <col min="8972" max="9206" width="11.42578125" style="2"/>
    <col min="9207" max="9207" width="9.85546875" style="2" customWidth="1"/>
    <col min="9208" max="9208" width="33.85546875" style="2" customWidth="1"/>
    <col min="9209" max="9209" width="22.140625" style="2" customWidth="1"/>
    <col min="9210" max="9210" width="19.28515625" style="2" customWidth="1"/>
    <col min="9211" max="9211" width="19.5703125" style="2" customWidth="1"/>
    <col min="9212" max="9212" width="18.85546875" style="2" customWidth="1"/>
    <col min="9213" max="9213" width="19.140625" style="2" customWidth="1"/>
    <col min="9214" max="9214" width="21.140625" style="2" customWidth="1"/>
    <col min="9215" max="9215" width="22.140625" style="2" customWidth="1"/>
    <col min="9216" max="9216" width="20.7109375" style="2" customWidth="1"/>
    <col min="9217" max="9217" width="23.85546875" style="2" bestFit="1" customWidth="1"/>
    <col min="9218" max="9218" width="23.85546875" style="2" customWidth="1"/>
    <col min="9219" max="9219" width="26.140625" style="2" customWidth="1"/>
    <col min="9220" max="9223" width="23.85546875" style="2" customWidth="1"/>
    <col min="9224" max="9224" width="27.5703125" style="2" customWidth="1"/>
    <col min="9225" max="9225" width="23.85546875" style="2" customWidth="1"/>
    <col min="9226" max="9226" width="16.85546875" style="2" bestFit="1" customWidth="1"/>
    <col min="9227" max="9227" width="21.5703125" style="2" bestFit="1" customWidth="1"/>
    <col min="9228" max="9462" width="11.42578125" style="2"/>
    <col min="9463" max="9463" width="9.85546875" style="2" customWidth="1"/>
    <col min="9464" max="9464" width="33.85546875" style="2" customWidth="1"/>
    <col min="9465" max="9465" width="22.140625" style="2" customWidth="1"/>
    <col min="9466" max="9466" width="19.28515625" style="2" customWidth="1"/>
    <col min="9467" max="9467" width="19.5703125" style="2" customWidth="1"/>
    <col min="9468" max="9468" width="18.85546875" style="2" customWidth="1"/>
    <col min="9469" max="9469" width="19.140625" style="2" customWidth="1"/>
    <col min="9470" max="9470" width="21.140625" style="2" customWidth="1"/>
    <col min="9471" max="9471" width="22.140625" style="2" customWidth="1"/>
    <col min="9472" max="9472" width="20.7109375" style="2" customWidth="1"/>
    <col min="9473" max="9473" width="23.85546875" style="2" bestFit="1" customWidth="1"/>
    <col min="9474" max="9474" width="23.85546875" style="2" customWidth="1"/>
    <col min="9475" max="9475" width="26.140625" style="2" customWidth="1"/>
    <col min="9476" max="9479" width="23.85546875" style="2" customWidth="1"/>
    <col min="9480" max="9480" width="27.5703125" style="2" customWidth="1"/>
    <col min="9481" max="9481" width="23.85546875" style="2" customWidth="1"/>
    <col min="9482" max="9482" width="16.85546875" style="2" bestFit="1" customWidth="1"/>
    <col min="9483" max="9483" width="21.5703125" style="2" bestFit="1" customWidth="1"/>
    <col min="9484" max="9718" width="11.42578125" style="2"/>
    <col min="9719" max="9719" width="9.85546875" style="2" customWidth="1"/>
    <col min="9720" max="9720" width="33.85546875" style="2" customWidth="1"/>
    <col min="9721" max="9721" width="22.140625" style="2" customWidth="1"/>
    <col min="9722" max="9722" width="19.28515625" style="2" customWidth="1"/>
    <col min="9723" max="9723" width="19.5703125" style="2" customWidth="1"/>
    <col min="9724" max="9724" width="18.85546875" style="2" customWidth="1"/>
    <col min="9725" max="9725" width="19.140625" style="2" customWidth="1"/>
    <col min="9726" max="9726" width="21.140625" style="2" customWidth="1"/>
    <col min="9727" max="9727" width="22.140625" style="2" customWidth="1"/>
    <col min="9728" max="9728" width="20.7109375" style="2" customWidth="1"/>
    <col min="9729" max="9729" width="23.85546875" style="2" bestFit="1" customWidth="1"/>
    <col min="9730" max="9730" width="23.85546875" style="2" customWidth="1"/>
    <col min="9731" max="9731" width="26.140625" style="2" customWidth="1"/>
    <col min="9732" max="9735" width="23.85546875" style="2" customWidth="1"/>
    <col min="9736" max="9736" width="27.5703125" style="2" customWidth="1"/>
    <col min="9737" max="9737" width="23.85546875" style="2" customWidth="1"/>
    <col min="9738" max="9738" width="16.85546875" style="2" bestFit="1" customWidth="1"/>
    <col min="9739" max="9739" width="21.5703125" style="2" bestFit="1" customWidth="1"/>
    <col min="9740" max="9974" width="11.42578125" style="2"/>
    <col min="9975" max="9975" width="9.85546875" style="2" customWidth="1"/>
    <col min="9976" max="9976" width="33.85546875" style="2" customWidth="1"/>
    <col min="9977" max="9977" width="22.140625" style="2" customWidth="1"/>
    <col min="9978" max="9978" width="19.28515625" style="2" customWidth="1"/>
    <col min="9979" max="9979" width="19.5703125" style="2" customWidth="1"/>
    <col min="9980" max="9980" width="18.85546875" style="2" customWidth="1"/>
    <col min="9981" max="9981" width="19.140625" style="2" customWidth="1"/>
    <col min="9982" max="9982" width="21.140625" style="2" customWidth="1"/>
    <col min="9983" max="9983" width="22.140625" style="2" customWidth="1"/>
    <col min="9984" max="9984" width="20.7109375" style="2" customWidth="1"/>
    <col min="9985" max="9985" width="23.85546875" style="2" bestFit="1" customWidth="1"/>
    <col min="9986" max="9986" width="23.85546875" style="2" customWidth="1"/>
    <col min="9987" max="9987" width="26.140625" style="2" customWidth="1"/>
    <col min="9988" max="9991" width="23.85546875" style="2" customWidth="1"/>
    <col min="9992" max="9992" width="27.5703125" style="2" customWidth="1"/>
    <col min="9993" max="9993" width="23.85546875" style="2" customWidth="1"/>
    <col min="9994" max="9994" width="16.85546875" style="2" bestFit="1" customWidth="1"/>
    <col min="9995" max="9995" width="21.5703125" style="2" bestFit="1" customWidth="1"/>
    <col min="9996" max="10230" width="11.42578125" style="2"/>
    <col min="10231" max="10231" width="9.85546875" style="2" customWidth="1"/>
    <col min="10232" max="10232" width="33.85546875" style="2" customWidth="1"/>
    <col min="10233" max="10233" width="22.140625" style="2" customWidth="1"/>
    <col min="10234" max="10234" width="19.28515625" style="2" customWidth="1"/>
    <col min="10235" max="10235" width="19.5703125" style="2" customWidth="1"/>
    <col min="10236" max="10236" width="18.85546875" style="2" customWidth="1"/>
    <col min="10237" max="10237" width="19.140625" style="2" customWidth="1"/>
    <col min="10238" max="10238" width="21.140625" style="2" customWidth="1"/>
    <col min="10239" max="10239" width="22.140625" style="2" customWidth="1"/>
    <col min="10240" max="10240" width="20.7109375" style="2" customWidth="1"/>
    <col min="10241" max="10241" width="23.85546875" style="2" bestFit="1" customWidth="1"/>
    <col min="10242" max="10242" width="23.85546875" style="2" customWidth="1"/>
    <col min="10243" max="10243" width="26.140625" style="2" customWidth="1"/>
    <col min="10244" max="10247" width="23.85546875" style="2" customWidth="1"/>
    <col min="10248" max="10248" width="27.5703125" style="2" customWidth="1"/>
    <col min="10249" max="10249" width="23.85546875" style="2" customWidth="1"/>
    <col min="10250" max="10250" width="16.85546875" style="2" bestFit="1" customWidth="1"/>
    <col min="10251" max="10251" width="21.5703125" style="2" bestFit="1" customWidth="1"/>
    <col min="10252" max="10486" width="11.42578125" style="2"/>
    <col min="10487" max="10487" width="9.85546875" style="2" customWidth="1"/>
    <col min="10488" max="10488" width="33.85546875" style="2" customWidth="1"/>
    <col min="10489" max="10489" width="22.140625" style="2" customWidth="1"/>
    <col min="10490" max="10490" width="19.28515625" style="2" customWidth="1"/>
    <col min="10491" max="10491" width="19.5703125" style="2" customWidth="1"/>
    <col min="10492" max="10492" width="18.85546875" style="2" customWidth="1"/>
    <col min="10493" max="10493" width="19.140625" style="2" customWidth="1"/>
    <col min="10494" max="10494" width="21.140625" style="2" customWidth="1"/>
    <col min="10495" max="10495" width="22.140625" style="2" customWidth="1"/>
    <col min="10496" max="10496" width="20.7109375" style="2" customWidth="1"/>
    <col min="10497" max="10497" width="23.85546875" style="2" bestFit="1" customWidth="1"/>
    <col min="10498" max="10498" width="23.85546875" style="2" customWidth="1"/>
    <col min="10499" max="10499" width="26.140625" style="2" customWidth="1"/>
    <col min="10500" max="10503" width="23.85546875" style="2" customWidth="1"/>
    <col min="10504" max="10504" width="27.5703125" style="2" customWidth="1"/>
    <col min="10505" max="10505" width="23.85546875" style="2" customWidth="1"/>
    <col min="10506" max="10506" width="16.85546875" style="2" bestFit="1" customWidth="1"/>
    <col min="10507" max="10507" width="21.5703125" style="2" bestFit="1" customWidth="1"/>
    <col min="10508" max="10742" width="11.42578125" style="2"/>
    <col min="10743" max="10743" width="9.85546875" style="2" customWidth="1"/>
    <col min="10744" max="10744" width="33.85546875" style="2" customWidth="1"/>
    <col min="10745" max="10745" width="22.140625" style="2" customWidth="1"/>
    <col min="10746" max="10746" width="19.28515625" style="2" customWidth="1"/>
    <col min="10747" max="10747" width="19.5703125" style="2" customWidth="1"/>
    <col min="10748" max="10748" width="18.85546875" style="2" customWidth="1"/>
    <col min="10749" max="10749" width="19.140625" style="2" customWidth="1"/>
    <col min="10750" max="10750" width="21.140625" style="2" customWidth="1"/>
    <col min="10751" max="10751" width="22.140625" style="2" customWidth="1"/>
    <col min="10752" max="10752" width="20.7109375" style="2" customWidth="1"/>
    <col min="10753" max="10753" width="23.85546875" style="2" bestFit="1" customWidth="1"/>
    <col min="10754" max="10754" width="23.85546875" style="2" customWidth="1"/>
    <col min="10755" max="10755" width="26.140625" style="2" customWidth="1"/>
    <col min="10756" max="10759" width="23.85546875" style="2" customWidth="1"/>
    <col min="10760" max="10760" width="27.5703125" style="2" customWidth="1"/>
    <col min="10761" max="10761" width="23.85546875" style="2" customWidth="1"/>
    <col min="10762" max="10762" width="16.85546875" style="2" bestFit="1" customWidth="1"/>
    <col min="10763" max="10763" width="21.5703125" style="2" bestFit="1" customWidth="1"/>
    <col min="10764" max="10998" width="11.42578125" style="2"/>
    <col min="10999" max="10999" width="9.85546875" style="2" customWidth="1"/>
    <col min="11000" max="11000" width="33.85546875" style="2" customWidth="1"/>
    <col min="11001" max="11001" width="22.140625" style="2" customWidth="1"/>
    <col min="11002" max="11002" width="19.28515625" style="2" customWidth="1"/>
    <col min="11003" max="11003" width="19.5703125" style="2" customWidth="1"/>
    <col min="11004" max="11004" width="18.85546875" style="2" customWidth="1"/>
    <col min="11005" max="11005" width="19.140625" style="2" customWidth="1"/>
    <col min="11006" max="11006" width="21.140625" style="2" customWidth="1"/>
    <col min="11007" max="11007" width="22.140625" style="2" customWidth="1"/>
    <col min="11008" max="11008" width="20.7109375" style="2" customWidth="1"/>
    <col min="11009" max="11009" width="23.85546875" style="2" bestFit="1" customWidth="1"/>
    <col min="11010" max="11010" width="23.85546875" style="2" customWidth="1"/>
    <col min="11011" max="11011" width="26.140625" style="2" customWidth="1"/>
    <col min="11012" max="11015" width="23.85546875" style="2" customWidth="1"/>
    <col min="11016" max="11016" width="27.5703125" style="2" customWidth="1"/>
    <col min="11017" max="11017" width="23.85546875" style="2" customWidth="1"/>
    <col min="11018" max="11018" width="16.85546875" style="2" bestFit="1" customWidth="1"/>
    <col min="11019" max="11019" width="21.5703125" style="2" bestFit="1" customWidth="1"/>
    <col min="11020" max="11254" width="11.42578125" style="2"/>
    <col min="11255" max="11255" width="9.85546875" style="2" customWidth="1"/>
    <col min="11256" max="11256" width="33.85546875" style="2" customWidth="1"/>
    <col min="11257" max="11257" width="22.140625" style="2" customWidth="1"/>
    <col min="11258" max="11258" width="19.28515625" style="2" customWidth="1"/>
    <col min="11259" max="11259" width="19.5703125" style="2" customWidth="1"/>
    <col min="11260" max="11260" width="18.85546875" style="2" customWidth="1"/>
    <col min="11261" max="11261" width="19.140625" style="2" customWidth="1"/>
    <col min="11262" max="11262" width="21.140625" style="2" customWidth="1"/>
    <col min="11263" max="11263" width="22.140625" style="2" customWidth="1"/>
    <col min="11264" max="11264" width="20.7109375" style="2" customWidth="1"/>
    <col min="11265" max="11265" width="23.85546875" style="2" bestFit="1" customWidth="1"/>
    <col min="11266" max="11266" width="23.85546875" style="2" customWidth="1"/>
    <col min="11267" max="11267" width="26.140625" style="2" customWidth="1"/>
    <col min="11268" max="11271" width="23.85546875" style="2" customWidth="1"/>
    <col min="11272" max="11272" width="27.5703125" style="2" customWidth="1"/>
    <col min="11273" max="11273" width="23.85546875" style="2" customWidth="1"/>
    <col min="11274" max="11274" width="16.85546875" style="2" bestFit="1" customWidth="1"/>
    <col min="11275" max="11275" width="21.5703125" style="2" bestFit="1" customWidth="1"/>
    <col min="11276" max="11510" width="11.42578125" style="2"/>
    <col min="11511" max="11511" width="9.85546875" style="2" customWidth="1"/>
    <col min="11512" max="11512" width="33.85546875" style="2" customWidth="1"/>
    <col min="11513" max="11513" width="22.140625" style="2" customWidth="1"/>
    <col min="11514" max="11514" width="19.28515625" style="2" customWidth="1"/>
    <col min="11515" max="11515" width="19.5703125" style="2" customWidth="1"/>
    <col min="11516" max="11516" width="18.85546875" style="2" customWidth="1"/>
    <col min="11517" max="11517" width="19.140625" style="2" customWidth="1"/>
    <col min="11518" max="11518" width="21.140625" style="2" customWidth="1"/>
    <col min="11519" max="11519" width="22.140625" style="2" customWidth="1"/>
    <col min="11520" max="11520" width="20.7109375" style="2" customWidth="1"/>
    <col min="11521" max="11521" width="23.85546875" style="2" bestFit="1" customWidth="1"/>
    <col min="11522" max="11522" width="23.85546875" style="2" customWidth="1"/>
    <col min="11523" max="11523" width="26.140625" style="2" customWidth="1"/>
    <col min="11524" max="11527" width="23.85546875" style="2" customWidth="1"/>
    <col min="11528" max="11528" width="27.5703125" style="2" customWidth="1"/>
    <col min="11529" max="11529" width="23.85546875" style="2" customWidth="1"/>
    <col min="11530" max="11530" width="16.85546875" style="2" bestFit="1" customWidth="1"/>
    <col min="11531" max="11531" width="21.5703125" style="2" bestFit="1" customWidth="1"/>
    <col min="11532" max="11766" width="11.42578125" style="2"/>
    <col min="11767" max="11767" width="9.85546875" style="2" customWidth="1"/>
    <col min="11768" max="11768" width="33.85546875" style="2" customWidth="1"/>
    <col min="11769" max="11769" width="22.140625" style="2" customWidth="1"/>
    <col min="11770" max="11770" width="19.28515625" style="2" customWidth="1"/>
    <col min="11771" max="11771" width="19.5703125" style="2" customWidth="1"/>
    <col min="11772" max="11772" width="18.85546875" style="2" customWidth="1"/>
    <col min="11773" max="11773" width="19.140625" style="2" customWidth="1"/>
    <col min="11774" max="11774" width="21.140625" style="2" customWidth="1"/>
    <col min="11775" max="11775" width="22.140625" style="2" customWidth="1"/>
    <col min="11776" max="11776" width="20.7109375" style="2" customWidth="1"/>
    <col min="11777" max="11777" width="23.85546875" style="2" bestFit="1" customWidth="1"/>
    <col min="11778" max="11778" width="23.85546875" style="2" customWidth="1"/>
    <col min="11779" max="11779" width="26.140625" style="2" customWidth="1"/>
    <col min="11780" max="11783" width="23.85546875" style="2" customWidth="1"/>
    <col min="11784" max="11784" width="27.5703125" style="2" customWidth="1"/>
    <col min="11785" max="11785" width="23.85546875" style="2" customWidth="1"/>
    <col min="11786" max="11786" width="16.85546875" style="2" bestFit="1" customWidth="1"/>
    <col min="11787" max="11787" width="21.5703125" style="2" bestFit="1" customWidth="1"/>
    <col min="11788" max="12022" width="11.42578125" style="2"/>
    <col min="12023" max="12023" width="9.85546875" style="2" customWidth="1"/>
    <col min="12024" max="12024" width="33.85546875" style="2" customWidth="1"/>
    <col min="12025" max="12025" width="22.140625" style="2" customWidth="1"/>
    <col min="12026" max="12026" width="19.28515625" style="2" customWidth="1"/>
    <col min="12027" max="12027" width="19.5703125" style="2" customWidth="1"/>
    <col min="12028" max="12028" width="18.85546875" style="2" customWidth="1"/>
    <col min="12029" max="12029" width="19.140625" style="2" customWidth="1"/>
    <col min="12030" max="12030" width="21.140625" style="2" customWidth="1"/>
    <col min="12031" max="12031" width="22.140625" style="2" customWidth="1"/>
    <col min="12032" max="12032" width="20.7109375" style="2" customWidth="1"/>
    <col min="12033" max="12033" width="23.85546875" style="2" bestFit="1" customWidth="1"/>
    <col min="12034" max="12034" width="23.85546875" style="2" customWidth="1"/>
    <col min="12035" max="12035" width="26.140625" style="2" customWidth="1"/>
    <col min="12036" max="12039" width="23.85546875" style="2" customWidth="1"/>
    <col min="12040" max="12040" width="27.5703125" style="2" customWidth="1"/>
    <col min="12041" max="12041" width="23.85546875" style="2" customWidth="1"/>
    <col min="12042" max="12042" width="16.85546875" style="2" bestFit="1" customWidth="1"/>
    <col min="12043" max="12043" width="21.5703125" style="2" bestFit="1" customWidth="1"/>
    <col min="12044" max="12278" width="11.42578125" style="2"/>
    <col min="12279" max="12279" width="9.85546875" style="2" customWidth="1"/>
    <col min="12280" max="12280" width="33.85546875" style="2" customWidth="1"/>
    <col min="12281" max="12281" width="22.140625" style="2" customWidth="1"/>
    <col min="12282" max="12282" width="19.28515625" style="2" customWidth="1"/>
    <col min="12283" max="12283" width="19.5703125" style="2" customWidth="1"/>
    <col min="12284" max="12284" width="18.85546875" style="2" customWidth="1"/>
    <col min="12285" max="12285" width="19.140625" style="2" customWidth="1"/>
    <col min="12286" max="12286" width="21.140625" style="2" customWidth="1"/>
    <col min="12287" max="12287" width="22.140625" style="2" customWidth="1"/>
    <col min="12288" max="12288" width="20.7109375" style="2" customWidth="1"/>
    <col min="12289" max="12289" width="23.85546875" style="2" bestFit="1" customWidth="1"/>
    <col min="12290" max="12290" width="23.85546875" style="2" customWidth="1"/>
    <col min="12291" max="12291" width="26.140625" style="2" customWidth="1"/>
    <col min="12292" max="12295" width="23.85546875" style="2" customWidth="1"/>
    <col min="12296" max="12296" width="27.5703125" style="2" customWidth="1"/>
    <col min="12297" max="12297" width="23.85546875" style="2" customWidth="1"/>
    <col min="12298" max="12298" width="16.85546875" style="2" bestFit="1" customWidth="1"/>
    <col min="12299" max="12299" width="21.5703125" style="2" bestFit="1" customWidth="1"/>
    <col min="12300" max="12534" width="11.42578125" style="2"/>
    <col min="12535" max="12535" width="9.85546875" style="2" customWidth="1"/>
    <col min="12536" max="12536" width="33.85546875" style="2" customWidth="1"/>
    <col min="12537" max="12537" width="22.140625" style="2" customWidth="1"/>
    <col min="12538" max="12538" width="19.28515625" style="2" customWidth="1"/>
    <col min="12539" max="12539" width="19.5703125" style="2" customWidth="1"/>
    <col min="12540" max="12540" width="18.85546875" style="2" customWidth="1"/>
    <col min="12541" max="12541" width="19.140625" style="2" customWidth="1"/>
    <col min="12542" max="12542" width="21.140625" style="2" customWidth="1"/>
    <col min="12543" max="12543" width="22.140625" style="2" customWidth="1"/>
    <col min="12544" max="12544" width="20.7109375" style="2" customWidth="1"/>
    <col min="12545" max="12545" width="23.85546875" style="2" bestFit="1" customWidth="1"/>
    <col min="12546" max="12546" width="23.85546875" style="2" customWidth="1"/>
    <col min="12547" max="12547" width="26.140625" style="2" customWidth="1"/>
    <col min="12548" max="12551" width="23.85546875" style="2" customWidth="1"/>
    <col min="12552" max="12552" width="27.5703125" style="2" customWidth="1"/>
    <col min="12553" max="12553" width="23.85546875" style="2" customWidth="1"/>
    <col min="12554" max="12554" width="16.85546875" style="2" bestFit="1" customWidth="1"/>
    <col min="12555" max="12555" width="21.5703125" style="2" bestFit="1" customWidth="1"/>
    <col min="12556" max="12790" width="11.42578125" style="2"/>
    <col min="12791" max="12791" width="9.85546875" style="2" customWidth="1"/>
    <col min="12792" max="12792" width="33.85546875" style="2" customWidth="1"/>
    <col min="12793" max="12793" width="22.140625" style="2" customWidth="1"/>
    <col min="12794" max="12794" width="19.28515625" style="2" customWidth="1"/>
    <col min="12795" max="12795" width="19.5703125" style="2" customWidth="1"/>
    <col min="12796" max="12796" width="18.85546875" style="2" customWidth="1"/>
    <col min="12797" max="12797" width="19.140625" style="2" customWidth="1"/>
    <col min="12798" max="12798" width="21.140625" style="2" customWidth="1"/>
    <col min="12799" max="12799" width="22.140625" style="2" customWidth="1"/>
    <col min="12800" max="12800" width="20.7109375" style="2" customWidth="1"/>
    <col min="12801" max="12801" width="23.85546875" style="2" bestFit="1" customWidth="1"/>
    <col min="12802" max="12802" width="23.85546875" style="2" customWidth="1"/>
    <col min="12803" max="12803" width="26.140625" style="2" customWidth="1"/>
    <col min="12804" max="12807" width="23.85546875" style="2" customWidth="1"/>
    <col min="12808" max="12808" width="27.5703125" style="2" customWidth="1"/>
    <col min="12809" max="12809" width="23.85546875" style="2" customWidth="1"/>
    <col min="12810" max="12810" width="16.85546875" style="2" bestFit="1" customWidth="1"/>
    <col min="12811" max="12811" width="21.5703125" style="2" bestFit="1" customWidth="1"/>
    <col min="12812" max="13046" width="11.42578125" style="2"/>
    <col min="13047" max="13047" width="9.85546875" style="2" customWidth="1"/>
    <col min="13048" max="13048" width="33.85546875" style="2" customWidth="1"/>
    <col min="13049" max="13049" width="22.140625" style="2" customWidth="1"/>
    <col min="13050" max="13050" width="19.28515625" style="2" customWidth="1"/>
    <col min="13051" max="13051" width="19.5703125" style="2" customWidth="1"/>
    <col min="13052" max="13052" width="18.85546875" style="2" customWidth="1"/>
    <col min="13053" max="13053" width="19.140625" style="2" customWidth="1"/>
    <col min="13054" max="13054" width="21.140625" style="2" customWidth="1"/>
    <col min="13055" max="13055" width="22.140625" style="2" customWidth="1"/>
    <col min="13056" max="13056" width="20.7109375" style="2" customWidth="1"/>
    <col min="13057" max="13057" width="23.85546875" style="2" bestFit="1" customWidth="1"/>
    <col min="13058" max="13058" width="23.85546875" style="2" customWidth="1"/>
    <col min="13059" max="13059" width="26.140625" style="2" customWidth="1"/>
    <col min="13060" max="13063" width="23.85546875" style="2" customWidth="1"/>
    <col min="13064" max="13064" width="27.5703125" style="2" customWidth="1"/>
    <col min="13065" max="13065" width="23.85546875" style="2" customWidth="1"/>
    <col min="13066" max="13066" width="16.85546875" style="2" bestFit="1" customWidth="1"/>
    <col min="13067" max="13067" width="21.5703125" style="2" bestFit="1" customWidth="1"/>
    <col min="13068" max="13302" width="11.42578125" style="2"/>
    <col min="13303" max="13303" width="9.85546875" style="2" customWidth="1"/>
    <col min="13304" max="13304" width="33.85546875" style="2" customWidth="1"/>
    <col min="13305" max="13305" width="22.140625" style="2" customWidth="1"/>
    <col min="13306" max="13306" width="19.28515625" style="2" customWidth="1"/>
    <col min="13307" max="13307" width="19.5703125" style="2" customWidth="1"/>
    <col min="13308" max="13308" width="18.85546875" style="2" customWidth="1"/>
    <col min="13309" max="13309" width="19.140625" style="2" customWidth="1"/>
    <col min="13310" max="13310" width="21.140625" style="2" customWidth="1"/>
    <col min="13311" max="13311" width="22.140625" style="2" customWidth="1"/>
    <col min="13312" max="13312" width="20.7109375" style="2" customWidth="1"/>
    <col min="13313" max="13313" width="23.85546875" style="2" bestFit="1" customWidth="1"/>
    <col min="13314" max="13314" width="23.85546875" style="2" customWidth="1"/>
    <col min="13315" max="13315" width="26.140625" style="2" customWidth="1"/>
    <col min="13316" max="13319" width="23.85546875" style="2" customWidth="1"/>
    <col min="13320" max="13320" width="27.5703125" style="2" customWidth="1"/>
    <col min="13321" max="13321" width="23.85546875" style="2" customWidth="1"/>
    <col min="13322" max="13322" width="16.85546875" style="2" bestFit="1" customWidth="1"/>
    <col min="13323" max="13323" width="21.5703125" style="2" bestFit="1" customWidth="1"/>
    <col min="13324" max="13558" width="11.42578125" style="2"/>
    <col min="13559" max="13559" width="9.85546875" style="2" customWidth="1"/>
    <col min="13560" max="13560" width="33.85546875" style="2" customWidth="1"/>
    <col min="13561" max="13561" width="22.140625" style="2" customWidth="1"/>
    <col min="13562" max="13562" width="19.28515625" style="2" customWidth="1"/>
    <col min="13563" max="13563" width="19.5703125" style="2" customWidth="1"/>
    <col min="13564" max="13564" width="18.85546875" style="2" customWidth="1"/>
    <col min="13565" max="13565" width="19.140625" style="2" customWidth="1"/>
    <col min="13566" max="13566" width="21.140625" style="2" customWidth="1"/>
    <col min="13567" max="13567" width="22.140625" style="2" customWidth="1"/>
    <col min="13568" max="13568" width="20.7109375" style="2" customWidth="1"/>
    <col min="13569" max="13569" width="23.85546875" style="2" bestFit="1" customWidth="1"/>
    <col min="13570" max="13570" width="23.85546875" style="2" customWidth="1"/>
    <col min="13571" max="13571" width="26.140625" style="2" customWidth="1"/>
    <col min="13572" max="13575" width="23.85546875" style="2" customWidth="1"/>
    <col min="13576" max="13576" width="27.5703125" style="2" customWidth="1"/>
    <col min="13577" max="13577" width="23.85546875" style="2" customWidth="1"/>
    <col min="13578" max="13578" width="16.85546875" style="2" bestFit="1" customWidth="1"/>
    <col min="13579" max="13579" width="21.5703125" style="2" bestFit="1" customWidth="1"/>
    <col min="13580" max="13814" width="11.42578125" style="2"/>
    <col min="13815" max="13815" width="9.85546875" style="2" customWidth="1"/>
    <col min="13816" max="13816" width="33.85546875" style="2" customWidth="1"/>
    <col min="13817" max="13817" width="22.140625" style="2" customWidth="1"/>
    <col min="13818" max="13818" width="19.28515625" style="2" customWidth="1"/>
    <col min="13819" max="13819" width="19.5703125" style="2" customWidth="1"/>
    <col min="13820" max="13820" width="18.85546875" style="2" customWidth="1"/>
    <col min="13821" max="13821" width="19.140625" style="2" customWidth="1"/>
    <col min="13822" max="13822" width="21.140625" style="2" customWidth="1"/>
    <col min="13823" max="13823" width="22.140625" style="2" customWidth="1"/>
    <col min="13824" max="13824" width="20.7109375" style="2" customWidth="1"/>
    <col min="13825" max="13825" width="23.85546875" style="2" bestFit="1" customWidth="1"/>
    <col min="13826" max="13826" width="23.85546875" style="2" customWidth="1"/>
    <col min="13827" max="13827" width="26.140625" style="2" customWidth="1"/>
    <col min="13828" max="13831" width="23.85546875" style="2" customWidth="1"/>
    <col min="13832" max="13832" width="27.5703125" style="2" customWidth="1"/>
    <col min="13833" max="13833" width="23.85546875" style="2" customWidth="1"/>
    <col min="13834" max="13834" width="16.85546875" style="2" bestFit="1" customWidth="1"/>
    <col min="13835" max="13835" width="21.5703125" style="2" bestFit="1" customWidth="1"/>
    <col min="13836" max="14070" width="11.42578125" style="2"/>
    <col min="14071" max="14071" width="9.85546875" style="2" customWidth="1"/>
    <col min="14072" max="14072" width="33.85546875" style="2" customWidth="1"/>
    <col min="14073" max="14073" width="22.140625" style="2" customWidth="1"/>
    <col min="14074" max="14074" width="19.28515625" style="2" customWidth="1"/>
    <col min="14075" max="14075" width="19.5703125" style="2" customWidth="1"/>
    <col min="14076" max="14076" width="18.85546875" style="2" customWidth="1"/>
    <col min="14077" max="14077" width="19.140625" style="2" customWidth="1"/>
    <col min="14078" max="14078" width="21.140625" style="2" customWidth="1"/>
    <col min="14079" max="14079" width="22.140625" style="2" customWidth="1"/>
    <col min="14080" max="14080" width="20.7109375" style="2" customWidth="1"/>
    <col min="14081" max="14081" width="23.85546875" style="2" bestFit="1" customWidth="1"/>
    <col min="14082" max="14082" width="23.85546875" style="2" customWidth="1"/>
    <col min="14083" max="14083" width="26.140625" style="2" customWidth="1"/>
    <col min="14084" max="14087" width="23.85546875" style="2" customWidth="1"/>
    <col min="14088" max="14088" width="27.5703125" style="2" customWidth="1"/>
    <col min="14089" max="14089" width="23.85546875" style="2" customWidth="1"/>
    <col min="14090" max="14090" width="16.85546875" style="2" bestFit="1" customWidth="1"/>
    <col min="14091" max="14091" width="21.5703125" style="2" bestFit="1" customWidth="1"/>
    <col min="14092" max="14326" width="11.42578125" style="2"/>
    <col min="14327" max="14327" width="9.85546875" style="2" customWidth="1"/>
    <col min="14328" max="14328" width="33.85546875" style="2" customWidth="1"/>
    <col min="14329" max="14329" width="22.140625" style="2" customWidth="1"/>
    <col min="14330" max="14330" width="19.28515625" style="2" customWidth="1"/>
    <col min="14331" max="14331" width="19.5703125" style="2" customWidth="1"/>
    <col min="14332" max="14332" width="18.85546875" style="2" customWidth="1"/>
    <col min="14333" max="14333" width="19.140625" style="2" customWidth="1"/>
    <col min="14334" max="14334" width="21.140625" style="2" customWidth="1"/>
    <col min="14335" max="14335" width="22.140625" style="2" customWidth="1"/>
    <col min="14336" max="14336" width="20.7109375" style="2" customWidth="1"/>
    <col min="14337" max="14337" width="23.85546875" style="2" bestFit="1" customWidth="1"/>
    <col min="14338" max="14338" width="23.85546875" style="2" customWidth="1"/>
    <col min="14339" max="14339" width="26.140625" style="2" customWidth="1"/>
    <col min="14340" max="14343" width="23.85546875" style="2" customWidth="1"/>
    <col min="14344" max="14344" width="27.5703125" style="2" customWidth="1"/>
    <col min="14345" max="14345" width="23.85546875" style="2" customWidth="1"/>
    <col min="14346" max="14346" width="16.85546875" style="2" bestFit="1" customWidth="1"/>
    <col min="14347" max="14347" width="21.5703125" style="2" bestFit="1" customWidth="1"/>
    <col min="14348" max="14582" width="11.42578125" style="2"/>
    <col min="14583" max="14583" width="9.85546875" style="2" customWidth="1"/>
    <col min="14584" max="14584" width="33.85546875" style="2" customWidth="1"/>
    <col min="14585" max="14585" width="22.140625" style="2" customWidth="1"/>
    <col min="14586" max="14586" width="19.28515625" style="2" customWidth="1"/>
    <col min="14587" max="14587" width="19.5703125" style="2" customWidth="1"/>
    <col min="14588" max="14588" width="18.85546875" style="2" customWidth="1"/>
    <col min="14589" max="14589" width="19.140625" style="2" customWidth="1"/>
    <col min="14590" max="14590" width="21.140625" style="2" customWidth="1"/>
    <col min="14591" max="14591" width="22.140625" style="2" customWidth="1"/>
    <col min="14592" max="14592" width="20.7109375" style="2" customWidth="1"/>
    <col min="14593" max="14593" width="23.85546875" style="2" bestFit="1" customWidth="1"/>
    <col min="14594" max="14594" width="23.85546875" style="2" customWidth="1"/>
    <col min="14595" max="14595" width="26.140625" style="2" customWidth="1"/>
    <col min="14596" max="14599" width="23.85546875" style="2" customWidth="1"/>
    <col min="14600" max="14600" width="27.5703125" style="2" customWidth="1"/>
    <col min="14601" max="14601" width="23.85546875" style="2" customWidth="1"/>
    <col min="14602" max="14602" width="16.85546875" style="2" bestFit="1" customWidth="1"/>
    <col min="14603" max="14603" width="21.5703125" style="2" bestFit="1" customWidth="1"/>
    <col min="14604" max="14838" width="11.42578125" style="2"/>
    <col min="14839" max="14839" width="9.85546875" style="2" customWidth="1"/>
    <col min="14840" max="14840" width="33.85546875" style="2" customWidth="1"/>
    <col min="14841" max="14841" width="22.140625" style="2" customWidth="1"/>
    <col min="14842" max="14842" width="19.28515625" style="2" customWidth="1"/>
    <col min="14843" max="14843" width="19.5703125" style="2" customWidth="1"/>
    <col min="14844" max="14844" width="18.85546875" style="2" customWidth="1"/>
    <col min="14845" max="14845" width="19.140625" style="2" customWidth="1"/>
    <col min="14846" max="14846" width="21.140625" style="2" customWidth="1"/>
    <col min="14847" max="14847" width="22.140625" style="2" customWidth="1"/>
    <col min="14848" max="14848" width="20.7109375" style="2" customWidth="1"/>
    <col min="14849" max="14849" width="23.85546875" style="2" bestFit="1" customWidth="1"/>
    <col min="14850" max="14850" width="23.85546875" style="2" customWidth="1"/>
    <col min="14851" max="14851" width="26.140625" style="2" customWidth="1"/>
    <col min="14852" max="14855" width="23.85546875" style="2" customWidth="1"/>
    <col min="14856" max="14856" width="27.5703125" style="2" customWidth="1"/>
    <col min="14857" max="14857" width="23.85546875" style="2" customWidth="1"/>
    <col min="14858" max="14858" width="16.85546875" style="2" bestFit="1" customWidth="1"/>
    <col min="14859" max="14859" width="21.5703125" style="2" bestFit="1" customWidth="1"/>
    <col min="14860" max="15094" width="11.42578125" style="2"/>
    <col min="15095" max="15095" width="9.85546875" style="2" customWidth="1"/>
    <col min="15096" max="15096" width="33.85546875" style="2" customWidth="1"/>
    <col min="15097" max="15097" width="22.140625" style="2" customWidth="1"/>
    <col min="15098" max="15098" width="19.28515625" style="2" customWidth="1"/>
    <col min="15099" max="15099" width="19.5703125" style="2" customWidth="1"/>
    <col min="15100" max="15100" width="18.85546875" style="2" customWidth="1"/>
    <col min="15101" max="15101" width="19.140625" style="2" customWidth="1"/>
    <col min="15102" max="15102" width="21.140625" style="2" customWidth="1"/>
    <col min="15103" max="15103" width="22.140625" style="2" customWidth="1"/>
    <col min="15104" max="15104" width="20.7109375" style="2" customWidth="1"/>
    <col min="15105" max="15105" width="23.85546875" style="2" bestFit="1" customWidth="1"/>
    <col min="15106" max="15106" width="23.85546875" style="2" customWidth="1"/>
    <col min="15107" max="15107" width="26.140625" style="2" customWidth="1"/>
    <col min="15108" max="15111" width="23.85546875" style="2" customWidth="1"/>
    <col min="15112" max="15112" width="27.5703125" style="2" customWidth="1"/>
    <col min="15113" max="15113" width="23.85546875" style="2" customWidth="1"/>
    <col min="15114" max="15114" width="16.85546875" style="2" bestFit="1" customWidth="1"/>
    <col min="15115" max="15115" width="21.5703125" style="2" bestFit="1" customWidth="1"/>
    <col min="15116" max="15350" width="11.42578125" style="2"/>
    <col min="15351" max="15351" width="9.85546875" style="2" customWidth="1"/>
    <col min="15352" max="15352" width="33.85546875" style="2" customWidth="1"/>
    <col min="15353" max="15353" width="22.140625" style="2" customWidth="1"/>
    <col min="15354" max="15354" width="19.28515625" style="2" customWidth="1"/>
    <col min="15355" max="15355" width="19.5703125" style="2" customWidth="1"/>
    <col min="15356" max="15356" width="18.85546875" style="2" customWidth="1"/>
    <col min="15357" max="15357" width="19.140625" style="2" customWidth="1"/>
    <col min="15358" max="15358" width="21.140625" style="2" customWidth="1"/>
    <col min="15359" max="15359" width="22.140625" style="2" customWidth="1"/>
    <col min="15360" max="15360" width="20.7109375" style="2" customWidth="1"/>
    <col min="15361" max="15361" width="23.85546875" style="2" bestFit="1" customWidth="1"/>
    <col min="15362" max="15362" width="23.85546875" style="2" customWidth="1"/>
    <col min="15363" max="15363" width="26.140625" style="2" customWidth="1"/>
    <col min="15364" max="15367" width="23.85546875" style="2" customWidth="1"/>
    <col min="15368" max="15368" width="27.5703125" style="2" customWidth="1"/>
    <col min="15369" max="15369" width="23.85546875" style="2" customWidth="1"/>
    <col min="15370" max="15370" width="16.85546875" style="2" bestFit="1" customWidth="1"/>
    <col min="15371" max="15371" width="21.5703125" style="2" bestFit="1" customWidth="1"/>
    <col min="15372" max="15606" width="11.42578125" style="2"/>
    <col min="15607" max="15607" width="9.85546875" style="2" customWidth="1"/>
    <col min="15608" max="15608" width="33.85546875" style="2" customWidth="1"/>
    <col min="15609" max="15609" width="22.140625" style="2" customWidth="1"/>
    <col min="15610" max="15610" width="19.28515625" style="2" customWidth="1"/>
    <col min="15611" max="15611" width="19.5703125" style="2" customWidth="1"/>
    <col min="15612" max="15612" width="18.85546875" style="2" customWidth="1"/>
    <col min="15613" max="15613" width="19.140625" style="2" customWidth="1"/>
    <col min="15614" max="15614" width="21.140625" style="2" customWidth="1"/>
    <col min="15615" max="15615" width="22.140625" style="2" customWidth="1"/>
    <col min="15616" max="15616" width="20.7109375" style="2" customWidth="1"/>
    <col min="15617" max="15617" width="23.85546875" style="2" bestFit="1" customWidth="1"/>
    <col min="15618" max="15618" width="23.85546875" style="2" customWidth="1"/>
    <col min="15619" max="15619" width="26.140625" style="2" customWidth="1"/>
    <col min="15620" max="15623" width="23.85546875" style="2" customWidth="1"/>
    <col min="15624" max="15624" width="27.5703125" style="2" customWidth="1"/>
    <col min="15625" max="15625" width="23.85546875" style="2" customWidth="1"/>
    <col min="15626" max="15626" width="16.85546875" style="2" bestFit="1" customWidth="1"/>
    <col min="15627" max="15627" width="21.5703125" style="2" bestFit="1" customWidth="1"/>
    <col min="15628" max="15862" width="11.42578125" style="2"/>
    <col min="15863" max="15863" width="9.85546875" style="2" customWidth="1"/>
    <col min="15864" max="15864" width="33.85546875" style="2" customWidth="1"/>
    <col min="15865" max="15865" width="22.140625" style="2" customWidth="1"/>
    <col min="15866" max="15866" width="19.28515625" style="2" customWidth="1"/>
    <col min="15867" max="15867" width="19.5703125" style="2" customWidth="1"/>
    <col min="15868" max="15868" width="18.85546875" style="2" customWidth="1"/>
    <col min="15869" max="15869" width="19.140625" style="2" customWidth="1"/>
    <col min="15870" max="15870" width="21.140625" style="2" customWidth="1"/>
    <col min="15871" max="15871" width="22.140625" style="2" customWidth="1"/>
    <col min="15872" max="15872" width="20.7109375" style="2" customWidth="1"/>
    <col min="15873" max="15873" width="23.85546875" style="2" bestFit="1" customWidth="1"/>
    <col min="15874" max="15874" width="23.85546875" style="2" customWidth="1"/>
    <col min="15875" max="15875" width="26.140625" style="2" customWidth="1"/>
    <col min="15876" max="15879" width="23.85546875" style="2" customWidth="1"/>
    <col min="15880" max="15880" width="27.5703125" style="2" customWidth="1"/>
    <col min="15881" max="15881" width="23.85546875" style="2" customWidth="1"/>
    <col min="15882" max="15882" width="16.85546875" style="2" bestFit="1" customWidth="1"/>
    <col min="15883" max="15883" width="21.5703125" style="2" bestFit="1" customWidth="1"/>
    <col min="15884" max="16118" width="11.42578125" style="2"/>
    <col min="16119" max="16119" width="9.85546875" style="2" customWidth="1"/>
    <col min="16120" max="16120" width="33.85546875" style="2" customWidth="1"/>
    <col min="16121" max="16121" width="22.140625" style="2" customWidth="1"/>
    <col min="16122" max="16122" width="19.28515625" style="2" customWidth="1"/>
    <col min="16123" max="16123" width="19.5703125" style="2" customWidth="1"/>
    <col min="16124" max="16124" width="18.85546875" style="2" customWidth="1"/>
    <col min="16125" max="16125" width="19.140625" style="2" customWidth="1"/>
    <col min="16126" max="16126" width="21.140625" style="2" customWidth="1"/>
    <col min="16127" max="16127" width="22.140625" style="2" customWidth="1"/>
    <col min="16128" max="16128" width="20.7109375" style="2" customWidth="1"/>
    <col min="16129" max="16129" width="23.85546875" style="2" bestFit="1" customWidth="1"/>
    <col min="16130" max="16130" width="23.85546875" style="2" customWidth="1"/>
    <col min="16131" max="16131" width="26.140625" style="2" customWidth="1"/>
    <col min="16132" max="16135" width="23.85546875" style="2" customWidth="1"/>
    <col min="16136" max="16136" width="27.5703125" style="2" customWidth="1"/>
    <col min="16137" max="16137" width="23.85546875" style="2" customWidth="1"/>
    <col min="16138" max="16138" width="16.85546875" style="2" bestFit="1" customWidth="1"/>
    <col min="16139" max="16139" width="21.5703125" style="2" bestFit="1" customWidth="1"/>
    <col min="16140" max="16384" width="11.42578125" style="2"/>
  </cols>
  <sheetData>
    <row r="1" spans="1:12" ht="30.75" customHeight="1" x14ac:dyDescent="0.25"/>
    <row r="2" spans="1:12" ht="21" customHeight="1" x14ac:dyDescent="0.35">
      <c r="A2" s="13" t="s">
        <v>2</v>
      </c>
      <c r="B2" s="13"/>
      <c r="C2" s="13"/>
      <c r="D2" s="13"/>
      <c r="E2" s="13"/>
      <c r="F2" s="13"/>
      <c r="G2" s="13"/>
      <c r="H2" s="13"/>
      <c r="I2" s="13"/>
      <c r="J2" s="1"/>
      <c r="K2" s="1"/>
      <c r="L2" s="1"/>
    </row>
    <row r="3" spans="1:12" ht="21" customHeight="1" x14ac:dyDescent="0.35">
      <c r="A3" s="13" t="s">
        <v>1</v>
      </c>
      <c r="B3" s="13"/>
      <c r="C3" s="13"/>
      <c r="D3" s="13"/>
      <c r="E3" s="13"/>
      <c r="F3" s="13"/>
      <c r="G3" s="13"/>
      <c r="H3" s="13"/>
      <c r="I3" s="13"/>
      <c r="J3" s="3"/>
      <c r="K3" s="3"/>
      <c r="L3" s="4"/>
    </row>
    <row r="4" spans="1:12" ht="21" customHeight="1" x14ac:dyDescent="0.35">
      <c r="A4" s="38" t="s">
        <v>8</v>
      </c>
      <c r="B4" s="38"/>
      <c r="C4" s="38"/>
      <c r="D4" s="38"/>
      <c r="E4" s="38"/>
      <c r="F4" s="38"/>
      <c r="G4" s="38"/>
      <c r="H4" s="38"/>
      <c r="I4" s="38"/>
      <c r="J4" s="5"/>
      <c r="K4" s="5"/>
      <c r="L4" s="6"/>
    </row>
    <row r="5" spans="1:12" ht="22.7" customHeight="1" x14ac:dyDescent="0.35">
      <c r="A5" s="32" t="s">
        <v>10</v>
      </c>
      <c r="B5" s="33"/>
      <c r="C5" s="33"/>
      <c r="D5" s="33"/>
      <c r="E5" s="33"/>
      <c r="F5" s="33"/>
      <c r="G5" s="33"/>
      <c r="H5" s="33"/>
      <c r="I5" s="33"/>
    </row>
    <row r="6" spans="1:12" ht="53.25" customHeight="1" x14ac:dyDescent="0.25">
      <c r="A6" s="23" t="s">
        <v>0</v>
      </c>
      <c r="B6" s="34" t="s">
        <v>9</v>
      </c>
      <c r="C6" s="35" t="s">
        <v>13</v>
      </c>
      <c r="D6" s="35" t="s">
        <v>14</v>
      </c>
      <c r="E6" s="35" t="s">
        <v>15</v>
      </c>
      <c r="F6" s="35" t="s">
        <v>12</v>
      </c>
      <c r="G6" s="23" t="s">
        <v>16</v>
      </c>
      <c r="H6" s="36" t="s">
        <v>26</v>
      </c>
      <c r="I6" s="23" t="s">
        <v>29</v>
      </c>
    </row>
    <row r="7" spans="1:12" ht="15" customHeight="1" x14ac:dyDescent="0.25">
      <c r="A7" s="26">
        <v>2017</v>
      </c>
      <c r="B7" s="26" t="s">
        <v>11</v>
      </c>
      <c r="C7" s="26" t="s">
        <v>7</v>
      </c>
      <c r="D7" s="27">
        <v>479000000</v>
      </c>
      <c r="E7" s="27">
        <v>478999999.89999998</v>
      </c>
      <c r="F7" s="28">
        <f>447085.39*1000</f>
        <v>447085390</v>
      </c>
      <c r="G7" s="29">
        <f>+E7-F7</f>
        <v>31914609.899999976</v>
      </c>
      <c r="H7" s="30">
        <f>+D7-E7</f>
        <v>0.10000002384185791</v>
      </c>
      <c r="I7" s="31">
        <f>+F7/D7</f>
        <v>0.93337242171189982</v>
      </c>
    </row>
    <row r="8" spans="1:12" ht="15" customHeight="1" x14ac:dyDescent="0.25">
      <c r="A8" s="8">
        <v>2018</v>
      </c>
      <c r="B8" s="8" t="s">
        <v>11</v>
      </c>
      <c r="C8" s="8" t="s">
        <v>6</v>
      </c>
      <c r="D8" s="7">
        <v>479000000</v>
      </c>
      <c r="E8" s="7">
        <v>422735752.83999997</v>
      </c>
      <c r="F8" s="10">
        <f>495203.96*1000</f>
        <v>495203960</v>
      </c>
      <c r="G8" s="44">
        <f>+E8-F8</f>
        <v>-72468207.160000026</v>
      </c>
      <c r="H8" s="16">
        <f>+D8-E8</f>
        <v>56264247.160000026</v>
      </c>
      <c r="I8" s="19">
        <f t="shared" ref="I8:I10" si="0">+F8/D8</f>
        <v>1.0338287265135699</v>
      </c>
    </row>
    <row r="9" spans="1:12" ht="15" customHeight="1" x14ac:dyDescent="0.25">
      <c r="A9" s="8">
        <v>2019</v>
      </c>
      <c r="B9" s="8" t="s">
        <v>11</v>
      </c>
      <c r="C9" s="8" t="s">
        <v>5</v>
      </c>
      <c r="D9" s="7">
        <v>475400000</v>
      </c>
      <c r="E9" s="7">
        <v>424889874.50999999</v>
      </c>
      <c r="F9" s="10">
        <f>507330.53*1000</f>
        <v>507330530</v>
      </c>
      <c r="G9" s="44">
        <f>+E9-F9</f>
        <v>-82440655.49000001</v>
      </c>
      <c r="H9" s="16">
        <f>+D9-E9</f>
        <v>50510125.49000001</v>
      </c>
      <c r="I9" s="19">
        <f t="shared" si="0"/>
        <v>1.0671656079091292</v>
      </c>
    </row>
    <row r="10" spans="1:12" ht="15" customHeight="1" x14ac:dyDescent="0.25">
      <c r="A10" s="8">
        <v>2020</v>
      </c>
      <c r="B10" s="8" t="s">
        <v>11</v>
      </c>
      <c r="C10" s="8" t="s">
        <v>4</v>
      </c>
      <c r="D10" s="7">
        <v>479000000</v>
      </c>
      <c r="E10" s="7">
        <f>+(141356.6+102988.69)*1000</f>
        <v>244345290</v>
      </c>
      <c r="F10" s="10">
        <f>(139928.83+99137.2)*1000</f>
        <v>239066029.99999997</v>
      </c>
      <c r="G10" s="9">
        <f>+E10-F10</f>
        <v>5279260.0000000298</v>
      </c>
      <c r="H10" s="16">
        <f>+D10-E10</f>
        <v>234654710</v>
      </c>
      <c r="I10" s="19">
        <f t="shared" si="0"/>
        <v>0.49909400835073064</v>
      </c>
    </row>
    <row r="11" spans="1:12" ht="19.5" customHeight="1" x14ac:dyDescent="0.25">
      <c r="A11" s="18"/>
      <c r="B11" s="18"/>
      <c r="C11" s="37" t="s">
        <v>3</v>
      </c>
      <c r="D11" s="17">
        <f>SUM(D7+D8+D9+D10)</f>
        <v>1912400000</v>
      </c>
      <c r="E11" s="17">
        <f>SUM(E7+E8+E9+E10)</f>
        <v>1570970917.25</v>
      </c>
      <c r="F11" s="18">
        <f>SUM(F7:F10)</f>
        <v>1688685910</v>
      </c>
      <c r="G11" s="43">
        <f>SUM(G7:G10)</f>
        <v>-117714992.75000003</v>
      </c>
      <c r="H11" s="18"/>
      <c r="I11" s="17"/>
    </row>
    <row r="12" spans="1:12" ht="15" customHeight="1" x14ac:dyDescent="0.25">
      <c r="C12" s="12"/>
      <c r="D12" s="12"/>
      <c r="E12" s="11"/>
      <c r="F12" s="11"/>
      <c r="G12" s="11"/>
      <c r="H12" s="11"/>
      <c r="I12" s="11"/>
    </row>
    <row r="13" spans="1:12" ht="15" customHeight="1" x14ac:dyDescent="0.25">
      <c r="A13" s="15" t="s">
        <v>27</v>
      </c>
      <c r="B13" s="15"/>
      <c r="D13" s="12"/>
      <c r="E13" s="11"/>
      <c r="F13" s="11"/>
      <c r="G13" s="11"/>
      <c r="H13" s="11"/>
      <c r="I13" s="11"/>
    </row>
    <row r="14" spans="1:12" ht="15" customHeight="1" x14ac:dyDescent="0.25">
      <c r="A14" s="15" t="s">
        <v>28</v>
      </c>
      <c r="B14" s="15"/>
      <c r="D14" s="12"/>
      <c r="E14" s="11"/>
      <c r="F14" s="11"/>
      <c r="G14" s="11"/>
      <c r="H14" s="11"/>
      <c r="I14" s="11"/>
    </row>
    <row r="15" spans="1:12" ht="15" customHeight="1" x14ac:dyDescent="0.25"/>
    <row r="16" spans="1:12" ht="18" customHeight="1" x14ac:dyDescent="0.3">
      <c r="A16" s="41" t="s">
        <v>24</v>
      </c>
      <c r="B16" s="41"/>
      <c r="C16" s="41"/>
      <c r="D16" s="41"/>
      <c r="E16" s="41"/>
      <c r="F16" s="41"/>
      <c r="G16" s="41"/>
      <c r="H16" s="41"/>
      <c r="I16" s="41"/>
    </row>
    <row r="17" spans="1:9" ht="18" customHeight="1" x14ac:dyDescent="0.3">
      <c r="A17" s="42" t="s">
        <v>30</v>
      </c>
      <c r="B17" s="42"/>
      <c r="C17" s="42"/>
      <c r="D17" s="42"/>
      <c r="E17" s="42"/>
      <c r="F17" s="42"/>
      <c r="G17" s="42"/>
      <c r="H17" s="42"/>
      <c r="I17" s="42"/>
    </row>
    <row r="18" spans="1:9" ht="30" x14ac:dyDescent="0.25">
      <c r="A18" s="20" t="s">
        <v>0</v>
      </c>
      <c r="B18" s="22" t="s">
        <v>17</v>
      </c>
      <c r="C18" s="21" t="s">
        <v>23</v>
      </c>
      <c r="D18" s="21" t="s">
        <v>18</v>
      </c>
      <c r="E18" s="21" t="s">
        <v>21</v>
      </c>
      <c r="F18" s="21" t="s">
        <v>19</v>
      </c>
      <c r="G18" s="21" t="s">
        <v>22</v>
      </c>
      <c r="H18" s="21" t="s">
        <v>20</v>
      </c>
      <c r="I18" s="21" t="s">
        <v>25</v>
      </c>
    </row>
    <row r="19" spans="1:9" ht="15.75" x14ac:dyDescent="0.25">
      <c r="A19" s="8">
        <v>2017</v>
      </c>
      <c r="B19" s="7">
        <v>479000000</v>
      </c>
      <c r="C19" s="24">
        <f>80505*1000</f>
        <v>80505000</v>
      </c>
      <c r="D19" s="25">
        <f>+B19+C19</f>
        <v>559505000</v>
      </c>
      <c r="E19" s="25">
        <f>+E7</f>
        <v>478999999.89999998</v>
      </c>
      <c r="F19" s="25">
        <f>571.37*1000</f>
        <v>571370</v>
      </c>
      <c r="G19" s="25">
        <f>+E19+F19+C19</f>
        <v>560076369.89999998</v>
      </c>
      <c r="H19" s="25">
        <f>+F7</f>
        <v>447085390</v>
      </c>
      <c r="I19" s="25">
        <f>+D19-H19</f>
        <v>112419610</v>
      </c>
    </row>
    <row r="20" spans="1:9" ht="15.75" x14ac:dyDescent="0.25">
      <c r="A20" s="8">
        <v>2018</v>
      </c>
      <c r="B20" s="7">
        <v>479000000</v>
      </c>
      <c r="C20" s="24">
        <f>(52153.99+27109.36)*1000</f>
        <v>79263350</v>
      </c>
      <c r="D20" s="25">
        <f t="shared" ref="D20:D22" si="1">+B20+C20</f>
        <v>558263350</v>
      </c>
      <c r="E20" s="25">
        <f>+E8</f>
        <v>422735752.83999997</v>
      </c>
      <c r="F20" s="25">
        <f>2522.68*1000</f>
        <v>2522680</v>
      </c>
      <c r="G20" s="25">
        <f>+E20+F20+C20</f>
        <v>504521782.83999997</v>
      </c>
      <c r="H20" s="25">
        <f>+F8</f>
        <v>495203960</v>
      </c>
      <c r="I20" s="25">
        <f t="shared" ref="I20:I22" si="2">+D20-H20</f>
        <v>63059390</v>
      </c>
    </row>
    <row r="21" spans="1:9" ht="15.75" x14ac:dyDescent="0.25">
      <c r="A21" s="8">
        <v>2019</v>
      </c>
      <c r="B21" s="7">
        <f>(560765.11*1000)</f>
        <v>560765110</v>
      </c>
      <c r="C21" s="24">
        <f>14104.89*1000</f>
        <v>14104890</v>
      </c>
      <c r="D21" s="25">
        <f t="shared" si="1"/>
        <v>574870000</v>
      </c>
      <c r="E21" s="24">
        <f>+E9</f>
        <v>424889874.50999999</v>
      </c>
      <c r="F21" s="24">
        <f>183.78*1000</f>
        <v>183780</v>
      </c>
      <c r="G21" s="25">
        <f>+E21+F21+C21</f>
        <v>439178544.50999999</v>
      </c>
      <c r="H21" s="24">
        <f>+F9</f>
        <v>507330530</v>
      </c>
      <c r="I21" s="25">
        <f t="shared" si="2"/>
        <v>67539470</v>
      </c>
    </row>
    <row r="22" spans="1:9" ht="15.75" x14ac:dyDescent="0.25">
      <c r="A22" s="8">
        <v>2020</v>
      </c>
      <c r="B22" s="7">
        <v>479000000</v>
      </c>
      <c r="C22" s="24">
        <f>5213.12*1000</f>
        <v>5213120</v>
      </c>
      <c r="D22" s="25">
        <f t="shared" si="1"/>
        <v>484213120</v>
      </c>
      <c r="E22" s="24">
        <f>+E10</f>
        <v>244345290</v>
      </c>
      <c r="F22" s="24">
        <f>64.57*1000</f>
        <v>64569.999999999993</v>
      </c>
      <c r="G22" s="25">
        <f>+E22+F22+C22</f>
        <v>249622980</v>
      </c>
      <c r="H22" s="24">
        <f>+F10</f>
        <v>239066029.99999997</v>
      </c>
      <c r="I22" s="25">
        <f t="shared" si="2"/>
        <v>245147090.00000003</v>
      </c>
    </row>
    <row r="23" spans="1:9" ht="17.25" customHeight="1" x14ac:dyDescent="0.25">
      <c r="A23" s="39"/>
      <c r="B23" s="40">
        <f>SUM(B19:B22)</f>
        <v>1997765110</v>
      </c>
      <c r="C23" s="40">
        <f t="shared" ref="C23:I23" si="3">SUM(C19:C22)</f>
        <v>179086360</v>
      </c>
      <c r="D23" s="40">
        <f t="shared" si="3"/>
        <v>2176851470</v>
      </c>
      <c r="E23" s="40">
        <f t="shared" si="3"/>
        <v>1570970917.25</v>
      </c>
      <c r="F23" s="40">
        <f t="shared" si="3"/>
        <v>3342400</v>
      </c>
      <c r="G23" s="40">
        <f t="shared" si="3"/>
        <v>1753399677.25</v>
      </c>
      <c r="H23" s="40">
        <f t="shared" si="3"/>
        <v>1688685910</v>
      </c>
      <c r="I23" s="40">
        <f t="shared" si="3"/>
        <v>488165560</v>
      </c>
    </row>
    <row r="24" spans="1:9" x14ac:dyDescent="0.25">
      <c r="H24" s="14"/>
    </row>
    <row r="25" spans="1:9" x14ac:dyDescent="0.25">
      <c r="C25" s="14"/>
    </row>
    <row r="26" spans="1:9" x14ac:dyDescent="0.25">
      <c r="C26" s="14"/>
    </row>
    <row r="27" spans="1:9" x14ac:dyDescent="0.25">
      <c r="C27" s="14"/>
    </row>
  </sheetData>
  <mergeCells count="6">
    <mergeCell ref="A2:I2"/>
    <mergeCell ref="A3:I3"/>
    <mergeCell ref="A4:I4"/>
    <mergeCell ref="A16:I16"/>
    <mergeCell ref="A17:I17"/>
    <mergeCell ref="A5:I5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INF- PRESUPUESTOS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CSO</dc:creator>
  <cp:lastModifiedBy>Admin</cp:lastModifiedBy>
  <dcterms:created xsi:type="dcterms:W3CDTF">2020-07-18T22:27:13Z</dcterms:created>
  <dcterms:modified xsi:type="dcterms:W3CDTF">2020-07-21T21:59:25Z</dcterms:modified>
</cp:coreProperties>
</file>