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Z:\02-PRESUPUESTO\2022\05. Programación Financiera\"/>
    </mc:Choice>
  </mc:AlternateContent>
  <xr:revisionPtr revIDLastSave="0" documentId="13_ncr:1_{40B86A2D-C2D3-40E4-B543-5A715E5F126D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FUENTES" sheetId="12" r:id="rId1"/>
    <sheet name="SUBPR" sheetId="10" state="hidden" r:id="rId2"/>
    <sheet name="PROGR-89900" sheetId="17" r:id="rId3"/>
    <sheet name="PROGR-89300" sheetId="15" r:id="rId4"/>
    <sheet name="TITULO" sheetId="16" r:id="rId5"/>
  </sheets>
  <definedNames>
    <definedName name="_xlnm.Print_Area" localSheetId="2">'PROGR-89900'!$A$1:$G$263</definedName>
    <definedName name="_xlnm.Print_Titles" localSheetId="0">FUENTES!$A:$A,FUENTES!$16:$18</definedName>
    <definedName name="_xlnm.Print_Titles" localSheetId="3">'PROGR-89300'!$A:$A,'PROGR-89300'!$16:$18</definedName>
    <definedName name="_xlnm.Print_Titles" localSheetId="2">'PROGR-89900'!$A:$A,'PROGR-89900'!$16:$18</definedName>
    <definedName name="_xlnm.Print_Titles" localSheetId="1">SUBPR!$A:$A,SUBPR!$16:$18</definedName>
    <definedName name="_xlnm.Print_Titles" localSheetId="4">TITULO!$A:$A,TITULO!$16:$18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7" l="1"/>
  <c r="O38" i="17"/>
  <c r="O28" i="17"/>
  <c r="D19" i="15"/>
  <c r="D56" i="15"/>
  <c r="L46" i="17"/>
  <c r="L28" i="17"/>
  <c r="M28" i="17"/>
  <c r="N28" i="17"/>
  <c r="O34" i="17"/>
  <c r="O23" i="17"/>
  <c r="N23" i="17"/>
  <c r="M23" i="17"/>
  <c r="L23" i="17"/>
  <c r="K23" i="17"/>
  <c r="D19" i="17"/>
  <c r="D68" i="15"/>
  <c r="D21" i="15"/>
  <c r="G59" i="15"/>
  <c r="I263" i="15" l="1"/>
  <c r="I251" i="15"/>
  <c r="I247" i="15"/>
  <c r="I245" i="15"/>
  <c r="I234" i="15"/>
  <c r="I228" i="15"/>
  <c r="I211" i="15"/>
  <c r="I210" i="15"/>
  <c r="I209" i="15"/>
  <c r="I208" i="15"/>
  <c r="I207" i="15"/>
  <c r="I206" i="15"/>
  <c r="I152" i="15"/>
  <c r="I151" i="15"/>
  <c r="I150" i="15"/>
  <c r="I149" i="15"/>
  <c r="I148" i="15"/>
  <c r="I141" i="15"/>
  <c r="I135" i="15"/>
  <c r="I121" i="15"/>
  <c r="I117" i="15"/>
  <c r="I105" i="15"/>
  <c r="I104" i="15"/>
  <c r="I103" i="15"/>
  <c r="I102" i="15"/>
  <c r="I94" i="15"/>
  <c r="I90" i="15"/>
  <c r="I86" i="15"/>
  <c r="I85" i="15"/>
  <c r="I83" i="15"/>
  <c r="I82" i="15"/>
  <c r="I81" i="15"/>
  <c r="I80" i="15"/>
  <c r="I75" i="15"/>
  <c r="I74" i="15"/>
  <c r="I69" i="15"/>
  <c r="I66" i="15"/>
  <c r="I65" i="15"/>
  <c r="I64" i="15"/>
  <c r="I63" i="15"/>
  <c r="I59" i="15"/>
  <c r="I57" i="15"/>
  <c r="I51" i="15"/>
  <c r="I50" i="15"/>
  <c r="I49" i="15"/>
  <c r="I48" i="15"/>
  <c r="I47" i="15"/>
  <c r="I45" i="15"/>
  <c r="I44" i="15"/>
  <c r="I43" i="15"/>
  <c r="I42" i="15"/>
  <c r="I41" i="15"/>
  <c r="I39" i="15"/>
  <c r="I38" i="15"/>
  <c r="I37" i="15"/>
  <c r="I36" i="15"/>
  <c r="I35" i="15"/>
  <c r="I29" i="15"/>
  <c r="I23" i="15"/>
  <c r="I263" i="17"/>
  <c r="I251" i="17"/>
  <c r="I250" i="17"/>
  <c r="I249" i="17"/>
  <c r="I248" i="17"/>
  <c r="I247" i="17"/>
  <c r="I234" i="17"/>
  <c r="I208" i="17"/>
  <c r="I121" i="17"/>
  <c r="I117" i="17"/>
  <c r="I90" i="17"/>
  <c r="I86" i="17"/>
  <c r="I82" i="17"/>
  <c r="I81" i="17"/>
  <c r="I80" i="17"/>
  <c r="I69" i="17"/>
  <c r="I66" i="17"/>
  <c r="I65" i="17"/>
  <c r="I64" i="17"/>
  <c r="I63" i="17"/>
  <c r="I51" i="17"/>
  <c r="I50" i="17"/>
  <c r="I49" i="17"/>
  <c r="I48" i="17"/>
  <c r="I47" i="17"/>
  <c r="I45" i="17"/>
  <c r="I44" i="17"/>
  <c r="I43" i="17"/>
  <c r="I42" i="17"/>
  <c r="I41" i="17"/>
  <c r="I39" i="17"/>
  <c r="I38" i="17"/>
  <c r="I37" i="17"/>
  <c r="I36" i="17"/>
  <c r="I35" i="17"/>
  <c r="I23" i="17"/>
  <c r="F82" i="17"/>
  <c r="C63" i="17"/>
  <c r="D64" i="17"/>
  <c r="C102" i="15"/>
  <c r="D305" i="16" l="1"/>
  <c r="E305" i="16"/>
  <c r="F305" i="16"/>
  <c r="D302" i="16"/>
  <c r="E302" i="16"/>
  <c r="F302" i="16"/>
  <c r="D293" i="16"/>
  <c r="E293" i="16"/>
  <c r="F293" i="16"/>
  <c r="D294" i="16"/>
  <c r="D292" i="16" s="1"/>
  <c r="E294" i="16"/>
  <c r="F294" i="16"/>
  <c r="D295" i="16"/>
  <c r="E295" i="16"/>
  <c r="G295" i="16" s="1"/>
  <c r="F295" i="16"/>
  <c r="D296" i="16"/>
  <c r="E296" i="16"/>
  <c r="F296" i="16"/>
  <c r="F292" i="16" s="1"/>
  <c r="D297" i="16"/>
  <c r="E297" i="16"/>
  <c r="F297" i="16"/>
  <c r="D298" i="16"/>
  <c r="G298" i="16" s="1"/>
  <c r="E298" i="16"/>
  <c r="F298" i="16"/>
  <c r="D299" i="16"/>
  <c r="E299" i="16"/>
  <c r="G299" i="16" s="1"/>
  <c r="F299" i="16"/>
  <c r="D300" i="16"/>
  <c r="E300" i="16"/>
  <c r="F300" i="16"/>
  <c r="D288" i="16"/>
  <c r="E288" i="16"/>
  <c r="F288" i="16"/>
  <c r="D289" i="16"/>
  <c r="G289" i="16" s="1"/>
  <c r="E289" i="16"/>
  <c r="F289" i="16"/>
  <c r="D290" i="16"/>
  <c r="E290" i="16"/>
  <c r="E287" i="16" s="1"/>
  <c r="F290" i="16"/>
  <c r="D291" i="16"/>
  <c r="E291" i="16"/>
  <c r="F291" i="16"/>
  <c r="G291" i="16" s="1"/>
  <c r="D284" i="16"/>
  <c r="E284" i="16"/>
  <c r="F284" i="16"/>
  <c r="D285" i="16"/>
  <c r="D283" i="16" s="1"/>
  <c r="E285" i="16"/>
  <c r="F285" i="16"/>
  <c r="D282" i="16"/>
  <c r="E282" i="16"/>
  <c r="F282" i="16"/>
  <c r="D277" i="16"/>
  <c r="E277" i="16"/>
  <c r="F277" i="16"/>
  <c r="F276" i="16" s="1"/>
  <c r="D278" i="16"/>
  <c r="G278" i="16" s="1"/>
  <c r="G276" i="16" s="1"/>
  <c r="E278" i="16"/>
  <c r="F278" i="16"/>
  <c r="D279" i="16"/>
  <c r="G279" i="16" s="1"/>
  <c r="E279" i="16"/>
  <c r="F279" i="16"/>
  <c r="D280" i="16"/>
  <c r="E280" i="16"/>
  <c r="G280" i="16" s="1"/>
  <c r="F280" i="16"/>
  <c r="D267" i="16"/>
  <c r="E267" i="16"/>
  <c r="F267" i="16"/>
  <c r="D268" i="16"/>
  <c r="G268" i="16" s="1"/>
  <c r="E268" i="16"/>
  <c r="F268" i="16"/>
  <c r="D269" i="16"/>
  <c r="E269" i="16"/>
  <c r="G269" i="16" s="1"/>
  <c r="F269" i="16"/>
  <c r="D270" i="16"/>
  <c r="E270" i="16"/>
  <c r="F270" i="16"/>
  <c r="F266" i="16" s="1"/>
  <c r="D271" i="16"/>
  <c r="E271" i="16"/>
  <c r="F271" i="16"/>
  <c r="D272" i="16"/>
  <c r="G272" i="16" s="1"/>
  <c r="E272" i="16"/>
  <c r="F272" i="16"/>
  <c r="D273" i="16"/>
  <c r="E273" i="16"/>
  <c r="G273" i="16" s="1"/>
  <c r="F273" i="16"/>
  <c r="D263" i="16"/>
  <c r="E263" i="16"/>
  <c r="F263" i="16"/>
  <c r="D264" i="16"/>
  <c r="D262" i="16" s="1"/>
  <c r="E264" i="16"/>
  <c r="F264" i="16"/>
  <c r="D260" i="16"/>
  <c r="E260" i="16"/>
  <c r="F260" i="16"/>
  <c r="D261" i="16"/>
  <c r="D259" i="16" s="1"/>
  <c r="E261" i="16"/>
  <c r="F261" i="16"/>
  <c r="D258" i="16"/>
  <c r="E258" i="16"/>
  <c r="F258" i="16"/>
  <c r="D253" i="16"/>
  <c r="E253" i="16"/>
  <c r="F253" i="16"/>
  <c r="D254" i="16"/>
  <c r="G254" i="16" s="1"/>
  <c r="E254" i="16"/>
  <c r="F254" i="16"/>
  <c r="D255" i="16"/>
  <c r="E255" i="16"/>
  <c r="E252" i="16" s="1"/>
  <c r="F255" i="16"/>
  <c r="D256" i="16"/>
  <c r="E256" i="16"/>
  <c r="F256" i="16"/>
  <c r="G256" i="16" s="1"/>
  <c r="D247" i="16"/>
  <c r="E247" i="16"/>
  <c r="F247" i="16"/>
  <c r="D248" i="16"/>
  <c r="E248" i="16"/>
  <c r="F248" i="16"/>
  <c r="D249" i="16"/>
  <c r="E249" i="16"/>
  <c r="G249" i="16" s="1"/>
  <c r="F249" i="16"/>
  <c r="D250" i="16"/>
  <c r="E250" i="16"/>
  <c r="F250" i="16"/>
  <c r="G250" i="16" s="1"/>
  <c r="D251" i="16"/>
  <c r="E251" i="16"/>
  <c r="F251" i="16"/>
  <c r="D242" i="16"/>
  <c r="D241" i="16" s="1"/>
  <c r="E242" i="16"/>
  <c r="F242" i="16"/>
  <c r="D243" i="16"/>
  <c r="E243" i="16"/>
  <c r="F243" i="16"/>
  <c r="D244" i="16"/>
  <c r="E244" i="16"/>
  <c r="F244" i="16"/>
  <c r="D245" i="16"/>
  <c r="D232" i="16"/>
  <c r="E232" i="16"/>
  <c r="F232" i="16"/>
  <c r="D233" i="16"/>
  <c r="D231" i="16" s="1"/>
  <c r="E233" i="16"/>
  <c r="F233" i="16"/>
  <c r="D234" i="16"/>
  <c r="E234" i="16"/>
  <c r="G234" i="16" s="1"/>
  <c r="F234" i="16"/>
  <c r="D235" i="16"/>
  <c r="E235" i="16"/>
  <c r="F235" i="16"/>
  <c r="G235" i="16" s="1"/>
  <c r="D236" i="16"/>
  <c r="E236" i="16"/>
  <c r="F236" i="16"/>
  <c r="D237" i="16"/>
  <c r="E237" i="16"/>
  <c r="F237" i="16"/>
  <c r="D238" i="16"/>
  <c r="E238" i="16"/>
  <c r="G238" i="16" s="1"/>
  <c r="F238" i="16"/>
  <c r="D239" i="16"/>
  <c r="E239" i="16"/>
  <c r="F239" i="16"/>
  <c r="D240" i="16"/>
  <c r="E240" i="16"/>
  <c r="F240" i="16"/>
  <c r="D226" i="16"/>
  <c r="E226" i="16"/>
  <c r="F226" i="16"/>
  <c r="D227" i="16"/>
  <c r="E227" i="16"/>
  <c r="F227" i="16"/>
  <c r="D229" i="16"/>
  <c r="E229" i="16"/>
  <c r="F229" i="16"/>
  <c r="G229" i="16" s="1"/>
  <c r="D222" i="16"/>
  <c r="E222" i="16"/>
  <c r="G222" i="16" s="1"/>
  <c r="F222" i="16"/>
  <c r="F221" i="16" s="1"/>
  <c r="D223" i="16"/>
  <c r="E223" i="16"/>
  <c r="F223" i="16"/>
  <c r="D224" i="16"/>
  <c r="E224" i="16"/>
  <c r="F224" i="16"/>
  <c r="D213" i="16"/>
  <c r="E213" i="16"/>
  <c r="F213" i="16"/>
  <c r="D214" i="16"/>
  <c r="E214" i="16"/>
  <c r="F214" i="16"/>
  <c r="D215" i="16"/>
  <c r="E215" i="16"/>
  <c r="F215" i="16"/>
  <c r="D216" i="16"/>
  <c r="G216" i="16" s="1"/>
  <c r="E216" i="16"/>
  <c r="F216" i="16"/>
  <c r="D217" i="16"/>
  <c r="E217" i="16"/>
  <c r="F217" i="16"/>
  <c r="D218" i="16"/>
  <c r="E218" i="16"/>
  <c r="F218" i="16"/>
  <c r="D219" i="16"/>
  <c r="E219" i="16"/>
  <c r="F219" i="16"/>
  <c r="D220" i="16"/>
  <c r="E220" i="16"/>
  <c r="F220" i="16"/>
  <c r="D204" i="16"/>
  <c r="E204" i="16"/>
  <c r="F204" i="16"/>
  <c r="D205" i="16"/>
  <c r="G205" i="16" s="1"/>
  <c r="E205" i="16"/>
  <c r="F205" i="16"/>
  <c r="D207" i="16"/>
  <c r="E207" i="16"/>
  <c r="F207" i="16"/>
  <c r="D208" i="16"/>
  <c r="E208" i="16"/>
  <c r="F208" i="16"/>
  <c r="D209" i="16"/>
  <c r="G209" i="16" s="1"/>
  <c r="E209" i="16"/>
  <c r="F209" i="16"/>
  <c r="D210" i="16"/>
  <c r="E210" i="16"/>
  <c r="G210" i="16" s="1"/>
  <c r="F210" i="16"/>
  <c r="F211" i="16"/>
  <c r="D200" i="16"/>
  <c r="E200" i="16"/>
  <c r="F200" i="16"/>
  <c r="D201" i="16"/>
  <c r="D199" i="16" s="1"/>
  <c r="E201" i="16"/>
  <c r="F201" i="16"/>
  <c r="D191" i="16"/>
  <c r="E191" i="16"/>
  <c r="F191" i="16"/>
  <c r="D192" i="16"/>
  <c r="D190" i="16" s="1"/>
  <c r="E192" i="16"/>
  <c r="F192" i="16"/>
  <c r="D193" i="16"/>
  <c r="E193" i="16"/>
  <c r="G193" i="16" s="1"/>
  <c r="F193" i="16"/>
  <c r="D194" i="16"/>
  <c r="E194" i="16"/>
  <c r="F194" i="16"/>
  <c r="F190" i="16" s="1"/>
  <c r="D195" i="16"/>
  <c r="E195" i="16"/>
  <c r="F195" i="16"/>
  <c r="D196" i="16"/>
  <c r="G196" i="16" s="1"/>
  <c r="E196" i="16"/>
  <c r="F196" i="16"/>
  <c r="D197" i="16"/>
  <c r="E197" i="16"/>
  <c r="F197" i="16"/>
  <c r="D198" i="16"/>
  <c r="E198" i="16"/>
  <c r="F198" i="16"/>
  <c r="G198" i="16" s="1"/>
  <c r="D182" i="16"/>
  <c r="E182" i="16"/>
  <c r="F182" i="16"/>
  <c r="D183" i="16"/>
  <c r="G183" i="16" s="1"/>
  <c r="E183" i="16"/>
  <c r="F183" i="16"/>
  <c r="D184" i="16"/>
  <c r="E184" i="16"/>
  <c r="G184" i="16" s="1"/>
  <c r="F184" i="16"/>
  <c r="D185" i="16"/>
  <c r="E185" i="16"/>
  <c r="F185" i="16"/>
  <c r="G185" i="16" s="1"/>
  <c r="D186" i="16"/>
  <c r="E186" i="16"/>
  <c r="F186" i="16"/>
  <c r="D187" i="16"/>
  <c r="E187" i="16"/>
  <c r="F187" i="16"/>
  <c r="D188" i="16"/>
  <c r="E188" i="16"/>
  <c r="G188" i="16" s="1"/>
  <c r="F188" i="16"/>
  <c r="D189" i="16"/>
  <c r="E189" i="16"/>
  <c r="F189" i="16"/>
  <c r="G189" i="16" s="1"/>
  <c r="D175" i="16"/>
  <c r="E175" i="16"/>
  <c r="F175" i="16"/>
  <c r="D176" i="16"/>
  <c r="D174" i="16" s="1"/>
  <c r="E176" i="16"/>
  <c r="F176" i="16"/>
  <c r="D177" i="16"/>
  <c r="E177" i="16"/>
  <c r="E174" i="16" s="1"/>
  <c r="F177" i="16"/>
  <c r="D178" i="16"/>
  <c r="E178" i="16"/>
  <c r="F178" i="16"/>
  <c r="G178" i="16" s="1"/>
  <c r="D179" i="16"/>
  <c r="E179" i="16"/>
  <c r="F179" i="16"/>
  <c r="D172" i="16"/>
  <c r="E172" i="16"/>
  <c r="F172" i="16"/>
  <c r="D173" i="16"/>
  <c r="D171" i="16" s="1"/>
  <c r="E173" i="16"/>
  <c r="F173" i="16"/>
  <c r="D163" i="16"/>
  <c r="E163" i="16"/>
  <c r="F163" i="16"/>
  <c r="D164" i="16"/>
  <c r="D162" i="16" s="1"/>
  <c r="E164" i="16"/>
  <c r="F164" i="16"/>
  <c r="D165" i="16"/>
  <c r="E165" i="16"/>
  <c r="G165" i="16" s="1"/>
  <c r="F165" i="16"/>
  <c r="D166" i="16"/>
  <c r="E166" i="16"/>
  <c r="F166" i="16"/>
  <c r="G166" i="16" s="1"/>
  <c r="D167" i="16"/>
  <c r="E167" i="16"/>
  <c r="F167" i="16"/>
  <c r="D168" i="16"/>
  <c r="G168" i="16" s="1"/>
  <c r="E168" i="16"/>
  <c r="F168" i="16"/>
  <c r="D169" i="16"/>
  <c r="E169" i="16"/>
  <c r="F169" i="16"/>
  <c r="D170" i="16"/>
  <c r="E170" i="16"/>
  <c r="F170" i="16"/>
  <c r="G170" i="16" s="1"/>
  <c r="D158" i="16"/>
  <c r="E158" i="16"/>
  <c r="F158" i="16"/>
  <c r="D159" i="16"/>
  <c r="D157" i="16" s="1"/>
  <c r="E159" i="16"/>
  <c r="F159" i="16"/>
  <c r="D160" i="16"/>
  <c r="E160" i="16"/>
  <c r="G160" i="16" s="1"/>
  <c r="F160" i="16"/>
  <c r="D161" i="16"/>
  <c r="E161" i="16"/>
  <c r="F161" i="16"/>
  <c r="F157" i="16" s="1"/>
  <c r="D149" i="16"/>
  <c r="E149" i="16"/>
  <c r="F149" i="16"/>
  <c r="D151" i="16"/>
  <c r="E151" i="16"/>
  <c r="F151" i="16"/>
  <c r="F152" i="16"/>
  <c r="D153" i="16"/>
  <c r="E153" i="16"/>
  <c r="F153" i="16"/>
  <c r="D154" i="16"/>
  <c r="E154" i="16"/>
  <c r="G154" i="16" s="1"/>
  <c r="F154" i="16"/>
  <c r="D155" i="16"/>
  <c r="E155" i="16"/>
  <c r="F155" i="16"/>
  <c r="G155" i="16" s="1"/>
  <c r="D143" i="16"/>
  <c r="E143" i="16"/>
  <c r="F143" i="16"/>
  <c r="F142" i="16" s="1"/>
  <c r="D144" i="16"/>
  <c r="E144" i="16"/>
  <c r="F144" i="16"/>
  <c r="D145" i="16"/>
  <c r="D142" i="16" s="1"/>
  <c r="E145" i="16"/>
  <c r="F145" i="16"/>
  <c r="D146" i="16"/>
  <c r="E146" i="16"/>
  <c r="F146" i="16"/>
  <c r="D140" i="16"/>
  <c r="E140" i="16"/>
  <c r="F140" i="16"/>
  <c r="G140" i="16" s="1"/>
  <c r="D132" i="16"/>
  <c r="E132" i="16"/>
  <c r="F132" i="16"/>
  <c r="D133" i="16"/>
  <c r="E133" i="16"/>
  <c r="G133" i="16" s="1"/>
  <c r="F133" i="16"/>
  <c r="D134" i="16"/>
  <c r="E134" i="16"/>
  <c r="F134" i="16"/>
  <c r="D136" i="16"/>
  <c r="E136" i="16"/>
  <c r="F136" i="16"/>
  <c r="D137" i="16"/>
  <c r="E137" i="16"/>
  <c r="F137" i="16"/>
  <c r="D138" i="16"/>
  <c r="E138" i="16"/>
  <c r="F138" i="16"/>
  <c r="G138" i="16" s="1"/>
  <c r="D127" i="16"/>
  <c r="E127" i="16"/>
  <c r="F127" i="16"/>
  <c r="D128" i="16"/>
  <c r="G128" i="16" s="1"/>
  <c r="E128" i="16"/>
  <c r="F128" i="16"/>
  <c r="D129" i="16"/>
  <c r="E129" i="16"/>
  <c r="G129" i="16" s="1"/>
  <c r="F129" i="16"/>
  <c r="D130" i="16"/>
  <c r="E130" i="16"/>
  <c r="F130" i="16"/>
  <c r="G130" i="16" s="1"/>
  <c r="D121" i="16"/>
  <c r="E121" i="16"/>
  <c r="F121" i="16"/>
  <c r="D122" i="16"/>
  <c r="D120" i="16" s="1"/>
  <c r="E122" i="16"/>
  <c r="F122" i="16"/>
  <c r="D123" i="16"/>
  <c r="E123" i="16"/>
  <c r="G123" i="16" s="1"/>
  <c r="F123" i="16"/>
  <c r="D124" i="16"/>
  <c r="E124" i="16"/>
  <c r="F124" i="16"/>
  <c r="F120" i="16" s="1"/>
  <c r="D125" i="16"/>
  <c r="E125" i="16"/>
  <c r="F125" i="16"/>
  <c r="D113" i="16"/>
  <c r="E113" i="16"/>
  <c r="F113" i="16"/>
  <c r="D114" i="16"/>
  <c r="E114" i="16"/>
  <c r="F114" i="16"/>
  <c r="D115" i="16"/>
  <c r="E115" i="16"/>
  <c r="E112" i="16" s="1"/>
  <c r="F115" i="16"/>
  <c r="D116" i="16"/>
  <c r="E116" i="16"/>
  <c r="F116" i="16"/>
  <c r="G116" i="16" s="1"/>
  <c r="D117" i="16"/>
  <c r="E117" i="16"/>
  <c r="F117" i="16"/>
  <c r="D118" i="16"/>
  <c r="G118" i="16" s="1"/>
  <c r="E118" i="16"/>
  <c r="F118" i="16"/>
  <c r="D108" i="16"/>
  <c r="E108" i="16"/>
  <c r="F108" i="16"/>
  <c r="D109" i="16"/>
  <c r="G109" i="16" s="1"/>
  <c r="E109" i="16"/>
  <c r="F109" i="16"/>
  <c r="D110" i="16"/>
  <c r="E110" i="16"/>
  <c r="G110" i="16" s="1"/>
  <c r="F110" i="16"/>
  <c r="D111" i="16"/>
  <c r="E111" i="16"/>
  <c r="F111" i="16"/>
  <c r="F107" i="16" s="1"/>
  <c r="D98" i="16"/>
  <c r="E98" i="16"/>
  <c r="F98" i="16"/>
  <c r="G98" i="16" s="1"/>
  <c r="D99" i="16"/>
  <c r="E99" i="16"/>
  <c r="F99" i="16"/>
  <c r="D100" i="16"/>
  <c r="E100" i="16"/>
  <c r="F100" i="16"/>
  <c r="D101" i="16"/>
  <c r="E101" i="16"/>
  <c r="F101" i="16"/>
  <c r="F102" i="16"/>
  <c r="D104" i="16"/>
  <c r="E105" i="16"/>
  <c r="D106" i="16"/>
  <c r="E106" i="16"/>
  <c r="F106" i="16"/>
  <c r="D95" i="16"/>
  <c r="E95" i="16"/>
  <c r="F95" i="16"/>
  <c r="D96" i="16"/>
  <c r="E96" i="16"/>
  <c r="G96" i="16" s="1"/>
  <c r="F96" i="16"/>
  <c r="D90" i="16"/>
  <c r="E90" i="16"/>
  <c r="F90" i="16"/>
  <c r="F89" i="16" s="1"/>
  <c r="D91" i="16"/>
  <c r="G91" i="16" s="1"/>
  <c r="E91" i="16"/>
  <c r="F91" i="16"/>
  <c r="D92" i="16"/>
  <c r="E92" i="16"/>
  <c r="F92" i="16"/>
  <c r="E85" i="16"/>
  <c r="D86" i="16"/>
  <c r="E86" i="16"/>
  <c r="F86" i="16"/>
  <c r="D87" i="16"/>
  <c r="E87" i="16"/>
  <c r="F87" i="16"/>
  <c r="D88" i="16"/>
  <c r="E88" i="16"/>
  <c r="F88" i="16"/>
  <c r="G88" i="16" s="1"/>
  <c r="D77" i="16"/>
  <c r="E77" i="16"/>
  <c r="F77" i="16"/>
  <c r="D78" i="16"/>
  <c r="G78" i="16" s="1"/>
  <c r="E78" i="16"/>
  <c r="F78" i="16"/>
  <c r="D79" i="16"/>
  <c r="E79" i="16"/>
  <c r="G79" i="16" s="1"/>
  <c r="F79" i="16"/>
  <c r="D80" i="16"/>
  <c r="E80" i="16"/>
  <c r="F80" i="16"/>
  <c r="E81" i="16"/>
  <c r="D82" i="16"/>
  <c r="E82" i="16"/>
  <c r="F82" i="16"/>
  <c r="E83" i="16"/>
  <c r="D69" i="16"/>
  <c r="E69" i="16"/>
  <c r="G69" i="16" s="1"/>
  <c r="F69" i="16"/>
  <c r="E70" i="16"/>
  <c r="F70" i="16"/>
  <c r="E71" i="16"/>
  <c r="F71" i="16"/>
  <c r="E72" i="16"/>
  <c r="F72" i="16"/>
  <c r="E73" i="16"/>
  <c r="F73" i="16"/>
  <c r="F75" i="16"/>
  <c r="D63" i="16"/>
  <c r="E63" i="16"/>
  <c r="F63" i="16"/>
  <c r="D64" i="16"/>
  <c r="E64" i="16"/>
  <c r="F64" i="16"/>
  <c r="E65" i="16"/>
  <c r="E62" i="16" s="1"/>
  <c r="D66" i="16"/>
  <c r="E66" i="16"/>
  <c r="F66" i="16"/>
  <c r="D67" i="16"/>
  <c r="E67" i="16"/>
  <c r="F67" i="16"/>
  <c r="D57" i="16"/>
  <c r="E58" i="16"/>
  <c r="F59" i="16"/>
  <c r="D60" i="16"/>
  <c r="E60" i="16"/>
  <c r="F60" i="16"/>
  <c r="D61" i="16"/>
  <c r="E61" i="16"/>
  <c r="F61" i="16"/>
  <c r="D53" i="16"/>
  <c r="E53" i="16"/>
  <c r="F53" i="16"/>
  <c r="D54" i="16"/>
  <c r="D52" i="16" s="1"/>
  <c r="E54" i="16"/>
  <c r="F54" i="16"/>
  <c r="D47" i="16"/>
  <c r="E47" i="16"/>
  <c r="F47" i="16"/>
  <c r="D48" i="16"/>
  <c r="G48" i="16" s="1"/>
  <c r="E48" i="16"/>
  <c r="F48" i="16"/>
  <c r="D49" i="16"/>
  <c r="E49" i="16"/>
  <c r="E46" i="16" s="1"/>
  <c r="F49" i="16"/>
  <c r="D50" i="16"/>
  <c r="E50" i="16"/>
  <c r="F50" i="16"/>
  <c r="F46" i="16" s="1"/>
  <c r="D51" i="16"/>
  <c r="E51" i="16"/>
  <c r="F51" i="16"/>
  <c r="D41" i="16"/>
  <c r="E41" i="16"/>
  <c r="F41" i="16"/>
  <c r="D42" i="16"/>
  <c r="G42" i="16" s="1"/>
  <c r="E42" i="16"/>
  <c r="F42" i="16"/>
  <c r="D43" i="16"/>
  <c r="E43" i="16"/>
  <c r="E40" i="16" s="1"/>
  <c r="F43" i="16"/>
  <c r="D44" i="16"/>
  <c r="E44" i="16"/>
  <c r="F44" i="16"/>
  <c r="D45" i="16"/>
  <c r="E45" i="16"/>
  <c r="F45" i="16"/>
  <c r="D35" i="16"/>
  <c r="E35" i="16"/>
  <c r="F35" i="16"/>
  <c r="D36" i="16"/>
  <c r="D34" i="16" s="1"/>
  <c r="E36" i="16"/>
  <c r="F36" i="16"/>
  <c r="D37" i="16"/>
  <c r="E37" i="16"/>
  <c r="G37" i="16" s="1"/>
  <c r="F37" i="16"/>
  <c r="D38" i="16"/>
  <c r="E38" i="16"/>
  <c r="F38" i="16"/>
  <c r="F34" i="16" s="1"/>
  <c r="D39" i="16"/>
  <c r="E39" i="16"/>
  <c r="F39" i="16"/>
  <c r="D29" i="16"/>
  <c r="E29" i="16"/>
  <c r="F29" i="16"/>
  <c r="D30" i="16"/>
  <c r="G30" i="16" s="1"/>
  <c r="E30" i="16"/>
  <c r="F30" i="16"/>
  <c r="D31" i="16"/>
  <c r="E31" i="16"/>
  <c r="F31" i="16"/>
  <c r="D32" i="16"/>
  <c r="E32" i="16"/>
  <c r="F32" i="16"/>
  <c r="G32" i="16" s="1"/>
  <c r="D33" i="16"/>
  <c r="E33" i="16"/>
  <c r="F33" i="16"/>
  <c r="D23" i="16"/>
  <c r="E23" i="16"/>
  <c r="F23" i="16"/>
  <c r="D24" i="16"/>
  <c r="D22" i="16" s="1"/>
  <c r="E24" i="16"/>
  <c r="F24" i="16"/>
  <c r="D25" i="16"/>
  <c r="E25" i="16"/>
  <c r="G25" i="16" s="1"/>
  <c r="F25" i="16"/>
  <c r="D26" i="16"/>
  <c r="E26" i="16"/>
  <c r="F26" i="16"/>
  <c r="G26" i="16" s="1"/>
  <c r="D27" i="16"/>
  <c r="E27" i="16"/>
  <c r="F27" i="16"/>
  <c r="C294" i="16"/>
  <c r="C295" i="16"/>
  <c r="C296" i="16"/>
  <c r="C297" i="16"/>
  <c r="C292" i="16" s="1"/>
  <c r="C298" i="16"/>
  <c r="C299" i="16"/>
  <c r="C300" i="16"/>
  <c r="C289" i="16"/>
  <c r="C290" i="16"/>
  <c r="C291" i="16"/>
  <c r="C285" i="16"/>
  <c r="C278" i="16"/>
  <c r="C279" i="16"/>
  <c r="C280" i="16"/>
  <c r="C268" i="16"/>
  <c r="C269" i="16"/>
  <c r="C270" i="16"/>
  <c r="C271" i="16"/>
  <c r="G271" i="16" s="1"/>
  <c r="C272" i="16"/>
  <c r="C273" i="16"/>
  <c r="C264" i="16"/>
  <c r="C261" i="16"/>
  <c r="C254" i="16"/>
  <c r="C255" i="16"/>
  <c r="C256" i="16"/>
  <c r="C248" i="16"/>
  <c r="C249" i="16"/>
  <c r="C250" i="16"/>
  <c r="C251" i="16"/>
  <c r="C243" i="16"/>
  <c r="C241" i="16" s="1"/>
  <c r="C244" i="16"/>
  <c r="C233" i="16"/>
  <c r="C234" i="16"/>
  <c r="C235" i="16"/>
  <c r="C236" i="16"/>
  <c r="C237" i="16"/>
  <c r="C238" i="16"/>
  <c r="C239" i="16"/>
  <c r="G239" i="16" s="1"/>
  <c r="C240" i="16"/>
  <c r="C227" i="16"/>
  <c r="C229" i="16"/>
  <c r="C223" i="16"/>
  <c r="G223" i="16" s="1"/>
  <c r="C224" i="16"/>
  <c r="C214" i="16"/>
  <c r="C215" i="16"/>
  <c r="C216" i="16"/>
  <c r="C217" i="16"/>
  <c r="G217" i="16" s="1"/>
  <c r="C218" i="16"/>
  <c r="C219" i="16"/>
  <c r="C220" i="16"/>
  <c r="C205" i="16"/>
  <c r="C207" i="16"/>
  <c r="C208" i="16"/>
  <c r="C209" i="16"/>
  <c r="C210" i="16"/>
  <c r="C201" i="16"/>
  <c r="C192" i="16"/>
  <c r="C193" i="16"/>
  <c r="C194" i="16"/>
  <c r="C195" i="16"/>
  <c r="G195" i="16" s="1"/>
  <c r="C196" i="16"/>
  <c r="C197" i="16"/>
  <c r="C198" i="16"/>
  <c r="C183" i="16"/>
  <c r="C184" i="16"/>
  <c r="C185" i="16"/>
  <c r="C186" i="16"/>
  <c r="C181" i="16" s="1"/>
  <c r="C187" i="16"/>
  <c r="C188" i="16"/>
  <c r="C189" i="16"/>
  <c r="C176" i="16"/>
  <c r="C177" i="16"/>
  <c r="C178" i="16"/>
  <c r="C179" i="16"/>
  <c r="C173" i="16"/>
  <c r="C164" i="16"/>
  <c r="C165" i="16"/>
  <c r="C166" i="16"/>
  <c r="C167" i="16"/>
  <c r="G167" i="16" s="1"/>
  <c r="C168" i="16"/>
  <c r="C169" i="16"/>
  <c r="C170" i="16"/>
  <c r="C159" i="16"/>
  <c r="C160" i="16"/>
  <c r="C161" i="16"/>
  <c r="C151" i="16"/>
  <c r="C153" i="16"/>
  <c r="C154" i="16"/>
  <c r="C155" i="16"/>
  <c r="C144" i="16"/>
  <c r="C145" i="16"/>
  <c r="C146" i="16"/>
  <c r="C141" i="16"/>
  <c r="C139" i="16" s="1"/>
  <c r="C133" i="16"/>
  <c r="C134" i="16"/>
  <c r="C136" i="16"/>
  <c r="C137" i="16"/>
  <c r="C138" i="16"/>
  <c r="C128" i="16"/>
  <c r="C129" i="16"/>
  <c r="C126" i="16" s="1"/>
  <c r="C130" i="16"/>
  <c r="C122" i="16"/>
  <c r="C123" i="16"/>
  <c r="C124" i="16"/>
  <c r="C125" i="16"/>
  <c r="G125" i="16" s="1"/>
  <c r="C114" i="16"/>
  <c r="C115" i="16"/>
  <c r="C116" i="16"/>
  <c r="C117" i="16"/>
  <c r="C112" i="16" s="1"/>
  <c r="C118" i="16"/>
  <c r="C109" i="16"/>
  <c r="C110" i="16"/>
  <c r="C111" i="16"/>
  <c r="C99" i="16"/>
  <c r="C100" i="16"/>
  <c r="C101" i="16"/>
  <c r="C106" i="16"/>
  <c r="C95" i="16"/>
  <c r="C96" i="16"/>
  <c r="C91" i="16"/>
  <c r="C92" i="16"/>
  <c r="C86" i="16"/>
  <c r="C87" i="16"/>
  <c r="C88" i="16"/>
  <c r="C78" i="16"/>
  <c r="C79" i="16"/>
  <c r="C80" i="16"/>
  <c r="C82" i="16"/>
  <c r="C70" i="16"/>
  <c r="C71" i="16"/>
  <c r="C72" i="16"/>
  <c r="C73" i="16"/>
  <c r="C64" i="16"/>
  <c r="C66" i="16"/>
  <c r="C67" i="16"/>
  <c r="G67" i="16" s="1"/>
  <c r="C60" i="16"/>
  <c r="C61" i="16"/>
  <c r="C307" i="16"/>
  <c r="C305" i="16"/>
  <c r="C302" i="16"/>
  <c r="C293" i="16"/>
  <c r="C288" i="16"/>
  <c r="C284" i="16"/>
  <c r="C282" i="16"/>
  <c r="C277" i="16"/>
  <c r="C267" i="16"/>
  <c r="C263" i="16"/>
  <c r="C260" i="16"/>
  <c r="C258" i="16"/>
  <c r="C253" i="16"/>
  <c r="C247" i="16"/>
  <c r="C242" i="16"/>
  <c r="G242" i="16" s="1"/>
  <c r="C232" i="16"/>
  <c r="C226" i="16"/>
  <c r="C222" i="16"/>
  <c r="C213" i="16"/>
  <c r="C204" i="16"/>
  <c r="C200" i="16"/>
  <c r="C191" i="16"/>
  <c r="C182" i="16"/>
  <c r="C175" i="16"/>
  <c r="C172" i="16"/>
  <c r="C163" i="16"/>
  <c r="C158" i="16"/>
  <c r="C143" i="16"/>
  <c r="C140" i="16"/>
  <c r="C132" i="16"/>
  <c r="C127" i="16"/>
  <c r="C121" i="16"/>
  <c r="C113" i="16"/>
  <c r="C108" i="16"/>
  <c r="C98" i="16"/>
  <c r="C90" i="16"/>
  <c r="C77" i="16"/>
  <c r="C69" i="16"/>
  <c r="C63" i="16"/>
  <c r="C54" i="16"/>
  <c r="C53" i="16"/>
  <c r="C48" i="16"/>
  <c r="C49" i="16"/>
  <c r="C50" i="16"/>
  <c r="C51" i="16"/>
  <c r="G51" i="16" s="1"/>
  <c r="C47" i="16"/>
  <c r="C42" i="16"/>
  <c r="C43" i="16"/>
  <c r="C44" i="16"/>
  <c r="C45" i="16"/>
  <c r="G45" i="16" s="1"/>
  <c r="C41" i="16"/>
  <c r="C36" i="16"/>
  <c r="C37" i="16"/>
  <c r="C38" i="16"/>
  <c r="C39" i="16"/>
  <c r="G39" i="16" s="1"/>
  <c r="C35" i="16"/>
  <c r="C30" i="16"/>
  <c r="C31" i="16"/>
  <c r="C32" i="16"/>
  <c r="C33" i="16"/>
  <c r="G33" i="16" s="1"/>
  <c r="C29" i="16"/>
  <c r="G29" i="16" s="1"/>
  <c r="C24" i="16"/>
  <c r="C25" i="16"/>
  <c r="C26" i="16"/>
  <c r="C27" i="16"/>
  <c r="G27" i="16" s="1"/>
  <c r="C23" i="16"/>
  <c r="G308" i="17"/>
  <c r="G307" i="17"/>
  <c r="G306" i="17" s="1"/>
  <c r="F306" i="17"/>
  <c r="F303" i="17" s="1"/>
  <c r="E306" i="17"/>
  <c r="D306" i="17"/>
  <c r="C306" i="17"/>
  <c r="G305" i="17"/>
  <c r="G304" i="17" s="1"/>
  <c r="G303" i="17" s="1"/>
  <c r="F304" i="17"/>
  <c r="E304" i="17"/>
  <c r="D304" i="17"/>
  <c r="D303" i="17" s="1"/>
  <c r="C304" i="17"/>
  <c r="C303" i="17" s="1"/>
  <c r="E303" i="17"/>
  <c r="G302" i="17"/>
  <c r="G301" i="17"/>
  <c r="F301" i="17"/>
  <c r="E301" i="17"/>
  <c r="D301" i="17"/>
  <c r="C301" i="17"/>
  <c r="C286" i="17" s="1"/>
  <c r="G300" i="17"/>
  <c r="G299" i="17"/>
  <c r="G298" i="17"/>
  <c r="G297" i="17"/>
  <c r="G296" i="17"/>
  <c r="G295" i="17"/>
  <c r="G294" i="17"/>
  <c r="G293" i="17"/>
  <c r="G292" i="17" s="1"/>
  <c r="F292" i="17"/>
  <c r="E292" i="17"/>
  <c r="D292" i="17"/>
  <c r="D286" i="17" s="1"/>
  <c r="C292" i="17"/>
  <c r="G291" i="17"/>
  <c r="G290" i="17"/>
  <c r="G289" i="17"/>
  <c r="G288" i="17"/>
  <c r="G287" i="17" s="1"/>
  <c r="G286" i="17" s="1"/>
  <c r="F287" i="17"/>
  <c r="E287" i="17"/>
  <c r="E286" i="17" s="1"/>
  <c r="D287" i="17"/>
  <c r="C287" i="17"/>
  <c r="F286" i="17"/>
  <c r="G285" i="17"/>
  <c r="G283" i="17" s="1"/>
  <c r="G284" i="17"/>
  <c r="F283" i="17"/>
  <c r="E283" i="17"/>
  <c r="D283" i="17"/>
  <c r="C283" i="17"/>
  <c r="G282" i="17"/>
  <c r="G281" i="17"/>
  <c r="F281" i="17"/>
  <c r="E281" i="17"/>
  <c r="D281" i="17"/>
  <c r="C281" i="17"/>
  <c r="G280" i="17"/>
  <c r="G279" i="17"/>
  <c r="G278" i="17"/>
  <c r="G277" i="17"/>
  <c r="G276" i="17" s="1"/>
  <c r="F276" i="17"/>
  <c r="E276" i="17"/>
  <c r="D276" i="17"/>
  <c r="C276" i="17"/>
  <c r="G275" i="17"/>
  <c r="G274" i="17"/>
  <c r="F274" i="17"/>
  <c r="F265" i="17" s="1"/>
  <c r="E274" i="17"/>
  <c r="D274" i="17"/>
  <c r="C274" i="17"/>
  <c r="G273" i="17"/>
  <c r="G272" i="17"/>
  <c r="G271" i="17"/>
  <c r="G270" i="17"/>
  <c r="G269" i="17"/>
  <c r="G268" i="17"/>
  <c r="G267" i="17"/>
  <c r="H266" i="17"/>
  <c r="H265" i="17" s="1"/>
  <c r="G266" i="17"/>
  <c r="F266" i="17"/>
  <c r="E266" i="17"/>
  <c r="D266" i="17"/>
  <c r="D265" i="17" s="1"/>
  <c r="C266" i="17"/>
  <c r="C265" i="17" s="1"/>
  <c r="E265" i="17"/>
  <c r="G264" i="17"/>
  <c r="F262" i="17"/>
  <c r="D262" i="17"/>
  <c r="C262" i="17"/>
  <c r="H262" i="17"/>
  <c r="E262" i="17"/>
  <c r="G261" i="17"/>
  <c r="G260" i="17"/>
  <c r="G259" i="17" s="1"/>
  <c r="H259" i="17"/>
  <c r="F259" i="17"/>
  <c r="E259" i="17"/>
  <c r="D259" i="17"/>
  <c r="C259" i="17"/>
  <c r="G258" i="17"/>
  <c r="G257" i="17"/>
  <c r="F257" i="17"/>
  <c r="E257" i="17"/>
  <c r="D257" i="17"/>
  <c r="C257" i="17"/>
  <c r="G256" i="17"/>
  <c r="G255" i="17"/>
  <c r="G254" i="17"/>
  <c r="G253" i="17"/>
  <c r="G252" i="17" s="1"/>
  <c r="H252" i="17"/>
  <c r="F252" i="17"/>
  <c r="E252" i="17"/>
  <c r="D252" i="17"/>
  <c r="C252" i="17"/>
  <c r="G251" i="17"/>
  <c r="G250" i="17"/>
  <c r="C250" i="17"/>
  <c r="C249" i="17"/>
  <c r="G249" i="17" s="1"/>
  <c r="G248" i="17"/>
  <c r="C248" i="17"/>
  <c r="F246" i="17"/>
  <c r="E246" i="17"/>
  <c r="G247" i="17"/>
  <c r="G246" i="17" s="1"/>
  <c r="H246" i="17"/>
  <c r="D246" i="17"/>
  <c r="C246" i="17"/>
  <c r="F245" i="17"/>
  <c r="F245" i="16" s="1"/>
  <c r="E245" i="17"/>
  <c r="E245" i="16" s="1"/>
  <c r="D245" i="17"/>
  <c r="D241" i="17" s="1"/>
  <c r="C245" i="17"/>
  <c r="C245" i="16" s="1"/>
  <c r="G244" i="17"/>
  <c r="G243" i="17"/>
  <c r="G242" i="17"/>
  <c r="H241" i="17"/>
  <c r="F241" i="17"/>
  <c r="E241" i="17"/>
  <c r="G240" i="17"/>
  <c r="G239" i="17"/>
  <c r="G238" i="17"/>
  <c r="G237" i="17"/>
  <c r="G236" i="17"/>
  <c r="G235" i="17"/>
  <c r="G234" i="17"/>
  <c r="G233" i="17"/>
  <c r="G232" i="17"/>
  <c r="H231" i="17"/>
  <c r="F231" i="17"/>
  <c r="E231" i="17"/>
  <c r="D231" i="17"/>
  <c r="C231" i="17"/>
  <c r="G229" i="17"/>
  <c r="F228" i="17"/>
  <c r="F228" i="16" s="1"/>
  <c r="E228" i="17"/>
  <c r="E228" i="16" s="1"/>
  <c r="E225" i="16" s="1"/>
  <c r="D228" i="17"/>
  <c r="D225" i="17" s="1"/>
  <c r="C228" i="17"/>
  <c r="C228" i="16" s="1"/>
  <c r="G227" i="17"/>
  <c r="G226" i="17"/>
  <c r="H225" i="17"/>
  <c r="F225" i="17"/>
  <c r="C225" i="17"/>
  <c r="G224" i="17"/>
  <c r="G223" i="17"/>
  <c r="G222" i="17"/>
  <c r="H221" i="17"/>
  <c r="F221" i="17"/>
  <c r="E221" i="17"/>
  <c r="D221" i="17"/>
  <c r="C221" i="17"/>
  <c r="G220" i="17"/>
  <c r="G219" i="17"/>
  <c r="G218" i="17"/>
  <c r="G217" i="17"/>
  <c r="G216" i="17"/>
  <c r="G215" i="17"/>
  <c r="G214" i="17"/>
  <c r="G213" i="17"/>
  <c r="H212" i="17"/>
  <c r="F212" i="17"/>
  <c r="E212" i="17"/>
  <c r="D212" i="17"/>
  <c r="C212" i="17"/>
  <c r="F211" i="17"/>
  <c r="E211" i="17"/>
  <c r="E211" i="16" s="1"/>
  <c r="D211" i="17"/>
  <c r="D211" i="16" s="1"/>
  <c r="C211" i="17"/>
  <c r="C211" i="16" s="1"/>
  <c r="G211" i="16" s="1"/>
  <c r="C210" i="17"/>
  <c r="G210" i="17" s="1"/>
  <c r="C209" i="17"/>
  <c r="G209" i="17" s="1"/>
  <c r="G207" i="17"/>
  <c r="C207" i="17"/>
  <c r="F206" i="17"/>
  <c r="F206" i="16" s="1"/>
  <c r="E206" i="17"/>
  <c r="E206" i="16" s="1"/>
  <c r="D206" i="17"/>
  <c r="D206" i="16" s="1"/>
  <c r="C206" i="17"/>
  <c r="C206" i="16" s="1"/>
  <c r="G205" i="17"/>
  <c r="G204" i="17"/>
  <c r="H203" i="17"/>
  <c r="E203" i="17"/>
  <c r="G201" i="17"/>
  <c r="G200" i="17"/>
  <c r="G199" i="17"/>
  <c r="F199" i="17"/>
  <c r="F180" i="17" s="1"/>
  <c r="E199" i="17"/>
  <c r="D199" i="17"/>
  <c r="C199" i="17"/>
  <c r="G198" i="17"/>
  <c r="G197" i="17"/>
  <c r="G196" i="17"/>
  <c r="G195" i="17"/>
  <c r="G194" i="17"/>
  <c r="G193" i="17"/>
  <c r="G192" i="17"/>
  <c r="G191" i="17"/>
  <c r="G190" i="17"/>
  <c r="F190" i="17"/>
  <c r="E190" i="17"/>
  <c r="D190" i="17"/>
  <c r="C190" i="17"/>
  <c r="C180" i="17" s="1"/>
  <c r="G189" i="17"/>
  <c r="G188" i="17"/>
  <c r="G187" i="17"/>
  <c r="G186" i="17"/>
  <c r="G185" i="17"/>
  <c r="G184" i="17"/>
  <c r="G183" i="17"/>
  <c r="G182" i="17"/>
  <c r="G181" i="17" s="1"/>
  <c r="G180" i="17" s="1"/>
  <c r="F181" i="17"/>
  <c r="E181" i="17"/>
  <c r="D181" i="17"/>
  <c r="D180" i="17" s="1"/>
  <c r="C181" i="17"/>
  <c r="E180" i="17"/>
  <c r="G179" i="17"/>
  <c r="G178" i="17"/>
  <c r="G174" i="17" s="1"/>
  <c r="G177" i="17"/>
  <c r="G176" i="17"/>
  <c r="G175" i="17"/>
  <c r="F174" i="17"/>
  <c r="E174" i="17"/>
  <c r="D174" i="17"/>
  <c r="C174" i="17"/>
  <c r="G173" i="17"/>
  <c r="G172" i="17"/>
  <c r="G171" i="17"/>
  <c r="F171" i="17"/>
  <c r="E171" i="17"/>
  <c r="D171" i="17"/>
  <c r="C171" i="17"/>
  <c r="G170" i="17"/>
  <c r="G169" i="17"/>
  <c r="G168" i="17"/>
  <c r="G167" i="17"/>
  <c r="G166" i="17"/>
  <c r="G165" i="17"/>
  <c r="G164" i="17"/>
  <c r="G163" i="17"/>
  <c r="G162" i="17"/>
  <c r="F162" i="17"/>
  <c r="E162" i="17"/>
  <c r="D162" i="17"/>
  <c r="C162" i="17"/>
  <c r="G161" i="17"/>
  <c r="G160" i="17"/>
  <c r="G159" i="17"/>
  <c r="G158" i="17"/>
  <c r="G157" i="17" s="1"/>
  <c r="H157" i="17"/>
  <c r="F157" i="17"/>
  <c r="F156" i="17" s="1"/>
  <c r="E157" i="17"/>
  <c r="E156" i="17" s="1"/>
  <c r="D157" i="17"/>
  <c r="C157" i="17"/>
  <c r="H156" i="17"/>
  <c r="D156" i="17"/>
  <c r="C156" i="17"/>
  <c r="G155" i="17"/>
  <c r="G154" i="17"/>
  <c r="G153" i="17"/>
  <c r="F152" i="17"/>
  <c r="E152" i="17"/>
  <c r="E152" i="16" s="1"/>
  <c r="D152" i="17"/>
  <c r="D152" i="16" s="1"/>
  <c r="C152" i="17"/>
  <c r="C152" i="16" s="1"/>
  <c r="C151" i="17"/>
  <c r="G151" i="17" s="1"/>
  <c r="F150" i="17"/>
  <c r="F150" i="16" s="1"/>
  <c r="E150" i="17"/>
  <c r="E150" i="16" s="1"/>
  <c r="G150" i="16" s="1"/>
  <c r="D150" i="17"/>
  <c r="D150" i="16" s="1"/>
  <c r="C150" i="17"/>
  <c r="C150" i="16" s="1"/>
  <c r="G149" i="17"/>
  <c r="C149" i="17"/>
  <c r="C149" i="16" s="1"/>
  <c r="F148" i="17"/>
  <c r="F148" i="16" s="1"/>
  <c r="E148" i="17"/>
  <c r="E148" i="16" s="1"/>
  <c r="D148" i="17"/>
  <c r="C148" i="17"/>
  <c r="C148" i="16" s="1"/>
  <c r="H147" i="17"/>
  <c r="G146" i="17"/>
  <c r="G145" i="17"/>
  <c r="G144" i="17"/>
  <c r="G143" i="17"/>
  <c r="H142" i="17"/>
  <c r="F142" i="17"/>
  <c r="E142" i="17"/>
  <c r="D142" i="17"/>
  <c r="C142" i="17"/>
  <c r="F141" i="17"/>
  <c r="F139" i="17" s="1"/>
  <c r="E141" i="17"/>
  <c r="E139" i="17" s="1"/>
  <c r="D141" i="17"/>
  <c r="D139" i="17" s="1"/>
  <c r="C141" i="17"/>
  <c r="C139" i="17" s="1"/>
  <c r="G140" i="17"/>
  <c r="H139" i="17"/>
  <c r="G138" i="17"/>
  <c r="G137" i="17"/>
  <c r="G136" i="17"/>
  <c r="F135" i="17"/>
  <c r="F131" i="17" s="1"/>
  <c r="E135" i="17"/>
  <c r="E131" i="17" s="1"/>
  <c r="D135" i="17"/>
  <c r="D135" i="16" s="1"/>
  <c r="C135" i="17"/>
  <c r="C131" i="17" s="1"/>
  <c r="G134" i="17"/>
  <c r="G133" i="17"/>
  <c r="G132" i="17"/>
  <c r="H131" i="17"/>
  <c r="D131" i="17"/>
  <c r="G130" i="17"/>
  <c r="G129" i="17"/>
  <c r="G128" i="17"/>
  <c r="G127" i="17"/>
  <c r="H126" i="17"/>
  <c r="F126" i="17"/>
  <c r="E126" i="17"/>
  <c r="D126" i="17"/>
  <c r="C126" i="17"/>
  <c r="G125" i="17"/>
  <c r="G124" i="17"/>
  <c r="G123" i="17"/>
  <c r="G122" i="17"/>
  <c r="F121" i="17"/>
  <c r="F120" i="17" s="1"/>
  <c r="E121" i="17"/>
  <c r="E120" i="17" s="1"/>
  <c r="D121" i="17"/>
  <c r="C121" i="17"/>
  <c r="G121" i="17" s="1"/>
  <c r="G120" i="17" s="1"/>
  <c r="H120" i="17"/>
  <c r="H119" i="17" s="1"/>
  <c r="D120" i="17"/>
  <c r="G118" i="17"/>
  <c r="F117" i="17"/>
  <c r="E117" i="17"/>
  <c r="E112" i="17" s="1"/>
  <c r="D117" i="17"/>
  <c r="D112" i="17" s="1"/>
  <c r="C117" i="17"/>
  <c r="C112" i="17" s="1"/>
  <c r="G116" i="17"/>
  <c r="G115" i="17"/>
  <c r="G114" i="17"/>
  <c r="G113" i="17"/>
  <c r="H112" i="17"/>
  <c r="F112" i="17"/>
  <c r="G111" i="17"/>
  <c r="G110" i="17"/>
  <c r="G109" i="17"/>
  <c r="G108" i="17"/>
  <c r="H107" i="17"/>
  <c r="G107" i="17"/>
  <c r="F107" i="17"/>
  <c r="E107" i="17"/>
  <c r="D107" i="17"/>
  <c r="C107" i="17"/>
  <c r="G106" i="17"/>
  <c r="F105" i="17"/>
  <c r="F105" i="16" s="1"/>
  <c r="E105" i="17"/>
  <c r="D105" i="17"/>
  <c r="D105" i="16" s="1"/>
  <c r="C105" i="17"/>
  <c r="C105" i="16" s="1"/>
  <c r="F104" i="17"/>
  <c r="F104" i="16" s="1"/>
  <c r="E104" i="17"/>
  <c r="E104" i="16" s="1"/>
  <c r="D104" i="17"/>
  <c r="C104" i="17"/>
  <c r="C104" i="16" s="1"/>
  <c r="F103" i="17"/>
  <c r="F103" i="16" s="1"/>
  <c r="E103" i="17"/>
  <c r="E103" i="16" s="1"/>
  <c r="D103" i="17"/>
  <c r="D103" i="16" s="1"/>
  <c r="C103" i="17"/>
  <c r="C103" i="16" s="1"/>
  <c r="F102" i="17"/>
  <c r="E102" i="17"/>
  <c r="E97" i="17" s="1"/>
  <c r="D102" i="17"/>
  <c r="C102" i="17"/>
  <c r="C102" i="16" s="1"/>
  <c r="G101" i="17"/>
  <c r="G100" i="17"/>
  <c r="G99" i="17"/>
  <c r="G98" i="17"/>
  <c r="H97" i="17"/>
  <c r="F97" i="17"/>
  <c r="G96" i="17"/>
  <c r="G95" i="17"/>
  <c r="F94" i="17"/>
  <c r="F93" i="17" s="1"/>
  <c r="E94" i="17"/>
  <c r="E93" i="17" s="1"/>
  <c r="D94" i="17"/>
  <c r="D93" i="17" s="1"/>
  <c r="C94" i="17"/>
  <c r="C94" i="16" s="1"/>
  <c r="H93" i="17"/>
  <c r="G92" i="17"/>
  <c r="G91" i="17"/>
  <c r="F89" i="17"/>
  <c r="C89" i="17"/>
  <c r="H89" i="17"/>
  <c r="E89" i="17"/>
  <c r="D89" i="17"/>
  <c r="G88" i="17"/>
  <c r="G87" i="17"/>
  <c r="F86" i="17"/>
  <c r="E86" i="17"/>
  <c r="D86" i="17"/>
  <c r="C86" i="17"/>
  <c r="G86" i="17" s="1"/>
  <c r="F85" i="17"/>
  <c r="F84" i="17" s="1"/>
  <c r="E85" i="17"/>
  <c r="E84" i="17" s="1"/>
  <c r="D85" i="17"/>
  <c r="D84" i="17" s="1"/>
  <c r="C85" i="17"/>
  <c r="C85" i="16" s="1"/>
  <c r="H84" i="17"/>
  <c r="F83" i="17"/>
  <c r="F83" i="16" s="1"/>
  <c r="E83" i="17"/>
  <c r="D83" i="17"/>
  <c r="D83" i="16" s="1"/>
  <c r="C83" i="17"/>
  <c r="C83" i="16" s="1"/>
  <c r="E82" i="17"/>
  <c r="D82" i="17"/>
  <c r="C82" i="17"/>
  <c r="G82" i="17" s="1"/>
  <c r="F81" i="17"/>
  <c r="F81" i="16" s="1"/>
  <c r="E81" i="17"/>
  <c r="D81" i="17"/>
  <c r="D81" i="16" s="1"/>
  <c r="C81" i="17"/>
  <c r="C81" i="16" s="1"/>
  <c r="G81" i="16" s="1"/>
  <c r="F76" i="17"/>
  <c r="G80" i="17"/>
  <c r="G79" i="17"/>
  <c r="G78" i="17"/>
  <c r="G77" i="17"/>
  <c r="H76" i="17"/>
  <c r="F75" i="17"/>
  <c r="E75" i="17"/>
  <c r="E75" i="16" s="1"/>
  <c r="D75" i="17"/>
  <c r="D75" i="16" s="1"/>
  <c r="C75" i="17"/>
  <c r="C75" i="16" s="1"/>
  <c r="F74" i="17"/>
  <c r="F74" i="16" s="1"/>
  <c r="E74" i="17"/>
  <c r="E74" i="16" s="1"/>
  <c r="D74" i="17"/>
  <c r="D74" i="16" s="1"/>
  <c r="C74" i="17"/>
  <c r="C74" i="16" s="1"/>
  <c r="F73" i="17"/>
  <c r="E73" i="17"/>
  <c r="D73" i="17"/>
  <c r="C73" i="17"/>
  <c r="G73" i="17" s="1"/>
  <c r="F72" i="17"/>
  <c r="E72" i="17"/>
  <c r="D72" i="17"/>
  <c r="C72" i="17"/>
  <c r="G72" i="17" s="1"/>
  <c r="F71" i="17"/>
  <c r="E71" i="17"/>
  <c r="D71" i="17"/>
  <c r="C71" i="17"/>
  <c r="G71" i="17" s="1"/>
  <c r="F70" i="17"/>
  <c r="E70" i="17"/>
  <c r="D70" i="17"/>
  <c r="C70" i="17"/>
  <c r="G70" i="17" s="1"/>
  <c r="F68" i="17"/>
  <c r="D68" i="17"/>
  <c r="C68" i="17"/>
  <c r="H68" i="17"/>
  <c r="G67" i="17"/>
  <c r="F66" i="17"/>
  <c r="E66" i="17"/>
  <c r="D66" i="17"/>
  <c r="C66" i="17"/>
  <c r="G66" i="17" s="1"/>
  <c r="F65" i="17"/>
  <c r="F65" i="16" s="1"/>
  <c r="F62" i="16" s="1"/>
  <c r="E65" i="17"/>
  <c r="D65" i="17"/>
  <c r="D65" i="16" s="1"/>
  <c r="D62" i="16" s="1"/>
  <c r="C65" i="17"/>
  <c r="C62" i="17" s="1"/>
  <c r="F64" i="17"/>
  <c r="E64" i="17"/>
  <c r="C64" i="17"/>
  <c r="G64" i="17" s="1"/>
  <c r="F63" i="17"/>
  <c r="E63" i="17"/>
  <c r="E62" i="17" s="1"/>
  <c r="D63" i="17"/>
  <c r="G63" i="17"/>
  <c r="H62" i="17"/>
  <c r="G61" i="17"/>
  <c r="G60" i="17"/>
  <c r="F59" i="17"/>
  <c r="E59" i="17"/>
  <c r="E59" i="16" s="1"/>
  <c r="D59" i="17"/>
  <c r="D59" i="16" s="1"/>
  <c r="C59" i="17"/>
  <c r="C59" i="16" s="1"/>
  <c r="F58" i="17"/>
  <c r="F58" i="16" s="1"/>
  <c r="E58" i="17"/>
  <c r="D58" i="17"/>
  <c r="C58" i="17"/>
  <c r="G58" i="17" s="1"/>
  <c r="F57" i="17"/>
  <c r="F57" i="16" s="1"/>
  <c r="E57" i="17"/>
  <c r="E56" i="17" s="1"/>
  <c r="D57" i="17"/>
  <c r="D56" i="17" s="1"/>
  <c r="C57" i="17"/>
  <c r="C57" i="16" s="1"/>
  <c r="H56" i="17"/>
  <c r="F56" i="17"/>
  <c r="G54" i="17"/>
  <c r="G53" i="17"/>
  <c r="H52" i="17"/>
  <c r="G52" i="17"/>
  <c r="F52" i="17"/>
  <c r="E52" i="17"/>
  <c r="D52" i="17"/>
  <c r="C52" i="17"/>
  <c r="G51" i="17"/>
  <c r="G50" i="17"/>
  <c r="G49" i="17"/>
  <c r="G48" i="17"/>
  <c r="G47" i="17"/>
  <c r="H46" i="17"/>
  <c r="F46" i="17"/>
  <c r="E46" i="17"/>
  <c r="D46" i="17"/>
  <c r="C46" i="17"/>
  <c r="G45" i="17"/>
  <c r="G44" i="17"/>
  <c r="G43" i="17"/>
  <c r="G42" i="17"/>
  <c r="G41" i="17"/>
  <c r="G40" i="17" s="1"/>
  <c r="H40" i="17"/>
  <c r="F40" i="17"/>
  <c r="E40" i="17"/>
  <c r="D40" i="17"/>
  <c r="C40" i="17"/>
  <c r="G39" i="17"/>
  <c r="G38" i="17"/>
  <c r="G37" i="17"/>
  <c r="G36" i="17"/>
  <c r="G35" i="17"/>
  <c r="H34" i="17"/>
  <c r="F34" i="17"/>
  <c r="E34" i="17"/>
  <c r="D34" i="17"/>
  <c r="C34" i="17"/>
  <c r="G33" i="17"/>
  <c r="G32" i="17"/>
  <c r="G31" i="17"/>
  <c r="G30" i="17"/>
  <c r="G29" i="17"/>
  <c r="H28" i="17"/>
  <c r="F28" i="17"/>
  <c r="E28" i="17"/>
  <c r="D28" i="17"/>
  <c r="C28" i="17"/>
  <c r="G27" i="17"/>
  <c r="G26" i="17"/>
  <c r="G25" i="17"/>
  <c r="G24" i="17"/>
  <c r="G23" i="17"/>
  <c r="H22" i="17"/>
  <c r="F22" i="17"/>
  <c r="F21" i="17" s="1"/>
  <c r="E22" i="17"/>
  <c r="D22" i="17"/>
  <c r="C22" i="17"/>
  <c r="D21" i="17"/>
  <c r="D141" i="15"/>
  <c r="E141" i="15"/>
  <c r="F141" i="15"/>
  <c r="C141" i="15"/>
  <c r="F131" i="15"/>
  <c r="G135" i="15"/>
  <c r="G131" i="15" s="1"/>
  <c r="D121" i="15"/>
  <c r="E121" i="15"/>
  <c r="F121" i="15"/>
  <c r="D117" i="15"/>
  <c r="E117" i="15"/>
  <c r="F117" i="15"/>
  <c r="C121" i="15"/>
  <c r="G121" i="15" s="1"/>
  <c r="C117" i="15"/>
  <c r="G117" i="15" s="1"/>
  <c r="D102" i="15"/>
  <c r="E102" i="15"/>
  <c r="F102" i="15"/>
  <c r="D103" i="15"/>
  <c r="G103" i="15" s="1"/>
  <c r="E103" i="15"/>
  <c r="F103" i="15"/>
  <c r="D104" i="15"/>
  <c r="E104" i="15"/>
  <c r="F104" i="15"/>
  <c r="G105" i="15"/>
  <c r="D94" i="15"/>
  <c r="E94" i="15"/>
  <c r="F94" i="15"/>
  <c r="D90" i="15"/>
  <c r="E90" i="15"/>
  <c r="F90" i="15"/>
  <c r="C104" i="15"/>
  <c r="C103" i="15"/>
  <c r="C94" i="15"/>
  <c r="G94" i="15" s="1"/>
  <c r="G93" i="15" s="1"/>
  <c r="C90" i="15"/>
  <c r="D85" i="15"/>
  <c r="E85" i="15"/>
  <c r="F85" i="15"/>
  <c r="D86" i="15"/>
  <c r="D84" i="15" s="1"/>
  <c r="E86" i="15"/>
  <c r="F86" i="15"/>
  <c r="D80" i="15"/>
  <c r="E80" i="15"/>
  <c r="F80" i="15"/>
  <c r="D76" i="15"/>
  <c r="D82" i="15"/>
  <c r="E82" i="15"/>
  <c r="F82" i="15"/>
  <c r="D83" i="15"/>
  <c r="E83" i="15"/>
  <c r="F83" i="15"/>
  <c r="F76" i="15" s="1"/>
  <c r="D69" i="15"/>
  <c r="E69" i="15"/>
  <c r="F69" i="15"/>
  <c r="E70" i="15"/>
  <c r="F70" i="15"/>
  <c r="E71" i="15"/>
  <c r="E68" i="15" s="1"/>
  <c r="F71" i="15"/>
  <c r="E72" i="15"/>
  <c r="F72" i="15"/>
  <c r="F68" i="15" s="1"/>
  <c r="E73" i="15"/>
  <c r="F73" i="15"/>
  <c r="D74" i="15"/>
  <c r="E74" i="15"/>
  <c r="F74" i="15"/>
  <c r="G75" i="15"/>
  <c r="D63" i="15"/>
  <c r="E63" i="15"/>
  <c r="F63" i="15"/>
  <c r="D64" i="15"/>
  <c r="D62" i="15" s="1"/>
  <c r="E64" i="15"/>
  <c r="F64" i="15"/>
  <c r="D65" i="15"/>
  <c r="E65" i="15"/>
  <c r="G65" i="15" s="1"/>
  <c r="F65" i="15"/>
  <c r="D66" i="15"/>
  <c r="E66" i="15"/>
  <c r="F66" i="15"/>
  <c r="F62" i="15" s="1"/>
  <c r="E58" i="15"/>
  <c r="F58" i="15"/>
  <c r="E56" i="15"/>
  <c r="C86" i="15"/>
  <c r="C85" i="15"/>
  <c r="C83" i="15"/>
  <c r="C82" i="15"/>
  <c r="C80" i="15"/>
  <c r="G80" i="15" s="1"/>
  <c r="C74" i="15"/>
  <c r="C69" i="15"/>
  <c r="G69" i="15" s="1"/>
  <c r="C66" i="15"/>
  <c r="C65" i="15"/>
  <c r="C64" i="15"/>
  <c r="C63" i="15"/>
  <c r="G57" i="15"/>
  <c r="D245" i="15"/>
  <c r="E245" i="15"/>
  <c r="F245" i="15"/>
  <c r="G228" i="15"/>
  <c r="G225" i="15" s="1"/>
  <c r="D211" i="15"/>
  <c r="E211" i="15"/>
  <c r="F211" i="15"/>
  <c r="D152" i="15"/>
  <c r="E152" i="15"/>
  <c r="F152" i="15"/>
  <c r="D150" i="15"/>
  <c r="E150" i="15"/>
  <c r="F150" i="15"/>
  <c r="D148" i="15"/>
  <c r="E148" i="15"/>
  <c r="F148" i="15"/>
  <c r="C152" i="15"/>
  <c r="G152" i="15" s="1"/>
  <c r="C150" i="15"/>
  <c r="G150" i="15" s="1"/>
  <c r="C148" i="15"/>
  <c r="G208" i="15"/>
  <c r="G206" i="15"/>
  <c r="C211" i="15"/>
  <c r="G211" i="15" s="1"/>
  <c r="C245" i="15"/>
  <c r="D247" i="15"/>
  <c r="E247" i="15"/>
  <c r="F247" i="15"/>
  <c r="D263" i="15"/>
  <c r="E263" i="15"/>
  <c r="F263" i="15"/>
  <c r="C247" i="15"/>
  <c r="G247" i="15" s="1"/>
  <c r="C263" i="15"/>
  <c r="F262" i="15"/>
  <c r="C250" i="15"/>
  <c r="C249" i="15"/>
  <c r="G249" i="15" s="1"/>
  <c r="C248" i="15"/>
  <c r="G248" i="15" s="1"/>
  <c r="C210" i="15"/>
  <c r="C209" i="15"/>
  <c r="C207" i="15"/>
  <c r="C151" i="15"/>
  <c r="C149" i="15"/>
  <c r="G149" i="15" s="1"/>
  <c r="C73" i="15"/>
  <c r="C72" i="15"/>
  <c r="C71" i="15"/>
  <c r="C70" i="15"/>
  <c r="C58" i="15"/>
  <c r="G23" i="15"/>
  <c r="G264" i="15"/>
  <c r="G263" i="15"/>
  <c r="G262" i="15" s="1"/>
  <c r="G261" i="15"/>
  <c r="G259" i="15" s="1"/>
  <c r="G260" i="15"/>
  <c r="G251" i="15"/>
  <c r="G250" i="15"/>
  <c r="G245" i="15"/>
  <c r="G244" i="15"/>
  <c r="G243" i="15"/>
  <c r="G242" i="15"/>
  <c r="G240" i="15"/>
  <c r="G239" i="15"/>
  <c r="G238" i="15"/>
  <c r="G237" i="15"/>
  <c r="G236" i="15"/>
  <c r="G235" i="15"/>
  <c r="G234" i="15"/>
  <c r="G233" i="15"/>
  <c r="G232" i="15"/>
  <c r="G229" i="15"/>
  <c r="G227" i="15"/>
  <c r="G226" i="15"/>
  <c r="G224" i="15"/>
  <c r="G223" i="15"/>
  <c r="G221" i="15" s="1"/>
  <c r="G222" i="15"/>
  <c r="G220" i="15"/>
  <c r="G219" i="15"/>
  <c r="G218" i="15"/>
  <c r="G217" i="15"/>
  <c r="G216" i="15"/>
  <c r="G215" i="15"/>
  <c r="G214" i="15"/>
  <c r="G213" i="15"/>
  <c r="G210" i="15"/>
  <c r="G209" i="15"/>
  <c r="G207" i="15"/>
  <c r="G205" i="15"/>
  <c r="G204" i="15"/>
  <c r="G155" i="15"/>
  <c r="G154" i="15"/>
  <c r="G153" i="15"/>
  <c r="G151" i="15"/>
  <c r="G148" i="15"/>
  <c r="G146" i="15"/>
  <c r="G145" i="15"/>
  <c r="G144" i="15"/>
  <c r="G143" i="15"/>
  <c r="G141" i="15"/>
  <c r="G140" i="15"/>
  <c r="G138" i="15"/>
  <c r="G137" i="15"/>
  <c r="G136" i="15"/>
  <c r="G134" i="15"/>
  <c r="G133" i="15"/>
  <c r="G132" i="15"/>
  <c r="G130" i="15"/>
  <c r="G129" i="15"/>
  <c r="G128" i="15"/>
  <c r="G127" i="15"/>
  <c r="G125" i="15"/>
  <c r="G124" i="15"/>
  <c r="G123" i="15"/>
  <c r="G122" i="15"/>
  <c r="G118" i="15"/>
  <c r="G116" i="15"/>
  <c r="G115" i="15"/>
  <c r="G114" i="15"/>
  <c r="G113" i="15"/>
  <c r="G111" i="15"/>
  <c r="G110" i="15"/>
  <c r="G109" i="15"/>
  <c r="G108" i="15"/>
  <c r="G106" i="15"/>
  <c r="G101" i="15"/>
  <c r="G100" i="15"/>
  <c r="G99" i="15"/>
  <c r="G98" i="15"/>
  <c r="G96" i="15"/>
  <c r="G95" i="15"/>
  <c r="G92" i="15"/>
  <c r="G91" i="15"/>
  <c r="G90" i="15"/>
  <c r="G88" i="15"/>
  <c r="G87" i="15"/>
  <c r="G85" i="15"/>
  <c r="G79" i="15"/>
  <c r="G78" i="15"/>
  <c r="G77" i="15"/>
  <c r="G67" i="15"/>
  <c r="G63" i="15"/>
  <c r="G61" i="15"/>
  <c r="G60" i="15"/>
  <c r="G54" i="15"/>
  <c r="G53" i="15"/>
  <c r="G51" i="15"/>
  <c r="G50" i="15"/>
  <c r="G49" i="15"/>
  <c r="G48" i="15"/>
  <c r="G47" i="15"/>
  <c r="G45" i="15"/>
  <c r="G44" i="15"/>
  <c r="G43" i="15"/>
  <c r="G42" i="15"/>
  <c r="G41" i="15"/>
  <c r="G39" i="15"/>
  <c r="G38" i="15"/>
  <c r="G37" i="15"/>
  <c r="G36" i="15"/>
  <c r="G35" i="15"/>
  <c r="G33" i="15"/>
  <c r="G32" i="15"/>
  <c r="G31" i="15"/>
  <c r="G30" i="15"/>
  <c r="G29" i="15"/>
  <c r="G24" i="15"/>
  <c r="G25" i="15"/>
  <c r="G26" i="15"/>
  <c r="G27" i="15"/>
  <c r="H266" i="15"/>
  <c r="H265" i="15" s="1"/>
  <c r="H262" i="15"/>
  <c r="H259" i="15"/>
  <c r="H252" i="15"/>
  <c r="H246" i="15"/>
  <c r="H241" i="15"/>
  <c r="H231" i="15"/>
  <c r="H225" i="15"/>
  <c r="H221" i="15"/>
  <c r="H212" i="15"/>
  <c r="H203" i="15"/>
  <c r="H157" i="15"/>
  <c r="H156" i="15" s="1"/>
  <c r="H147" i="15"/>
  <c r="H142" i="15"/>
  <c r="H139" i="15"/>
  <c r="H131" i="15"/>
  <c r="H126" i="15"/>
  <c r="H120" i="15"/>
  <c r="H112" i="15"/>
  <c r="H107" i="15"/>
  <c r="H97" i="15"/>
  <c r="H93" i="15"/>
  <c r="H89" i="15"/>
  <c r="H84" i="15"/>
  <c r="H76" i="15"/>
  <c r="H68" i="15"/>
  <c r="H62" i="15"/>
  <c r="H56" i="15"/>
  <c r="H52" i="15"/>
  <c r="H46" i="15"/>
  <c r="H40" i="15"/>
  <c r="H34" i="15"/>
  <c r="H28" i="15"/>
  <c r="H22" i="15"/>
  <c r="C25" i="12"/>
  <c r="B25" i="12"/>
  <c r="D301" i="15"/>
  <c r="C301" i="15"/>
  <c r="F301" i="16"/>
  <c r="E301" i="16"/>
  <c r="D301" i="16"/>
  <c r="C301" i="10"/>
  <c r="C283" i="10"/>
  <c r="F301" i="10"/>
  <c r="E301" i="10"/>
  <c r="D301" i="10"/>
  <c r="G302" i="10"/>
  <c r="G301" i="10"/>
  <c r="F301" i="15"/>
  <c r="E301" i="15"/>
  <c r="G302" i="15"/>
  <c r="G301" i="15" s="1"/>
  <c r="C301" i="16"/>
  <c r="G302" i="16"/>
  <c r="G301" i="16" s="1"/>
  <c r="G300" i="16"/>
  <c r="C304" i="16"/>
  <c r="G308" i="16"/>
  <c r="G306" i="16" s="1"/>
  <c r="G293" i="16"/>
  <c r="G307" i="16"/>
  <c r="G305" i="16"/>
  <c r="G304" i="16" s="1"/>
  <c r="G296" i="16"/>
  <c r="G290" i="16"/>
  <c r="G288" i="16"/>
  <c r="G284" i="16"/>
  <c r="G282" i="16"/>
  <c r="G281" i="16" s="1"/>
  <c r="G277" i="16"/>
  <c r="G275" i="16"/>
  <c r="G274" i="16" s="1"/>
  <c r="G270" i="16"/>
  <c r="G267" i="16"/>
  <c r="G263" i="16"/>
  <c r="G260" i="16"/>
  <c r="G258" i="16"/>
  <c r="G253" i="16"/>
  <c r="G243" i="16"/>
  <c r="G240" i="16"/>
  <c r="G237" i="16"/>
  <c r="G236" i="16"/>
  <c r="G233" i="16"/>
  <c r="G232" i="16"/>
  <c r="G226" i="16"/>
  <c r="G213" i="16"/>
  <c r="G204" i="16"/>
  <c r="G200" i="16"/>
  <c r="G197" i="16"/>
  <c r="G192" i="16"/>
  <c r="G191" i="16"/>
  <c r="G187" i="16"/>
  <c r="G182" i="16"/>
  <c r="G179" i="16"/>
  <c r="G176" i="16"/>
  <c r="G175" i="16"/>
  <c r="G172" i="16"/>
  <c r="G169" i="16"/>
  <c r="G164" i="16"/>
  <c r="G163" i="16"/>
  <c r="G159" i="16"/>
  <c r="G158" i="16"/>
  <c r="G153" i="16"/>
  <c r="G132" i="16"/>
  <c r="G127" i="16"/>
  <c r="G121" i="16"/>
  <c r="G114" i="16"/>
  <c r="G113" i="16"/>
  <c r="G111" i="16"/>
  <c r="G108" i="16"/>
  <c r="G106" i="16"/>
  <c r="G92" i="16"/>
  <c r="G86" i="16"/>
  <c r="G80" i="16"/>
  <c r="G77" i="16"/>
  <c r="G66" i="16"/>
  <c r="G64" i="16"/>
  <c r="G63" i="16"/>
  <c r="G54" i="16"/>
  <c r="G52" i="16" s="1"/>
  <c r="G53" i="16"/>
  <c r="G49" i="16"/>
  <c r="G47" i="16"/>
  <c r="G43" i="16"/>
  <c r="G41" i="16"/>
  <c r="G38" i="16"/>
  <c r="G35" i="16"/>
  <c r="G24" i="16"/>
  <c r="G23" i="16"/>
  <c r="F22" i="16"/>
  <c r="D28" i="16"/>
  <c r="F40" i="16"/>
  <c r="E52" i="16"/>
  <c r="F52" i="16"/>
  <c r="D89" i="16"/>
  <c r="E107" i="16"/>
  <c r="D112" i="16"/>
  <c r="E157" i="16"/>
  <c r="F162" i="16"/>
  <c r="E171" i="16"/>
  <c r="F171" i="16"/>
  <c r="E181" i="16"/>
  <c r="E190" i="16"/>
  <c r="E199" i="16"/>
  <c r="F199" i="16"/>
  <c r="D212" i="16"/>
  <c r="F231" i="16"/>
  <c r="F246" i="16"/>
  <c r="D252" i="16"/>
  <c r="D257" i="16"/>
  <c r="E257" i="16"/>
  <c r="F257" i="16"/>
  <c r="E259" i="16"/>
  <c r="F259" i="16"/>
  <c r="E262" i="16"/>
  <c r="F262" i="16"/>
  <c r="E266" i="16"/>
  <c r="D274" i="16"/>
  <c r="E274" i="16"/>
  <c r="F274" i="16"/>
  <c r="E276" i="16"/>
  <c r="D281" i="16"/>
  <c r="E281" i="16"/>
  <c r="F281" i="16"/>
  <c r="E283" i="16"/>
  <c r="F283" i="16"/>
  <c r="F287" i="16"/>
  <c r="D304" i="16"/>
  <c r="E304" i="16"/>
  <c r="F304" i="16"/>
  <c r="D306" i="16"/>
  <c r="E306" i="16"/>
  <c r="F306" i="16"/>
  <c r="G308" i="15"/>
  <c r="G297" i="15"/>
  <c r="G307" i="15"/>
  <c r="G305" i="15"/>
  <c r="G300" i="15"/>
  <c r="G299" i="15"/>
  <c r="G298" i="15"/>
  <c r="G296" i="15"/>
  <c r="G295" i="15"/>
  <c r="G294" i="15"/>
  <c r="G293" i="15"/>
  <c r="G291" i="15"/>
  <c r="G290" i="15"/>
  <c r="G289" i="15"/>
  <c r="G287" i="15" s="1"/>
  <c r="G288" i="15"/>
  <c r="G285" i="15"/>
  <c r="G284" i="15"/>
  <c r="G282" i="15"/>
  <c r="G281" i="15" s="1"/>
  <c r="G280" i="15"/>
  <c r="G279" i="15"/>
  <c r="G278" i="15"/>
  <c r="G277" i="15"/>
  <c r="G276" i="15" s="1"/>
  <c r="G275" i="15"/>
  <c r="G273" i="15"/>
  <c r="G272" i="15"/>
  <c r="G271" i="15"/>
  <c r="G270" i="15"/>
  <c r="G269" i="15"/>
  <c r="G268" i="15"/>
  <c r="G267" i="15"/>
  <c r="G266" i="15" s="1"/>
  <c r="G258" i="15"/>
  <c r="G256" i="15"/>
  <c r="G255" i="15"/>
  <c r="G254" i="15"/>
  <c r="G253" i="15"/>
  <c r="G212" i="15"/>
  <c r="G201" i="15"/>
  <c r="G200" i="15"/>
  <c r="G199" i="15" s="1"/>
  <c r="G198" i="15"/>
  <c r="G197" i="15"/>
  <c r="G196" i="15"/>
  <c r="G195" i="15"/>
  <c r="G194" i="15"/>
  <c r="G193" i="15"/>
  <c r="G190" i="15" s="1"/>
  <c r="G192" i="15"/>
  <c r="G191" i="15"/>
  <c r="G189" i="15"/>
  <c r="G188" i="15"/>
  <c r="G187" i="15"/>
  <c r="G186" i="15"/>
  <c r="G185" i="15"/>
  <c r="G184" i="15"/>
  <c r="G183" i="15"/>
  <c r="G182" i="15"/>
  <c r="G181" i="15" s="1"/>
  <c r="G179" i="15"/>
  <c r="G178" i="15"/>
  <c r="G177" i="15"/>
  <c r="G176" i="15"/>
  <c r="G175" i="15"/>
  <c r="G174" i="15" s="1"/>
  <c r="G173" i="15"/>
  <c r="G172" i="15"/>
  <c r="G170" i="15"/>
  <c r="G169" i="15"/>
  <c r="G168" i="15"/>
  <c r="G167" i="15"/>
  <c r="G166" i="15"/>
  <c r="G165" i="15"/>
  <c r="G162" i="15" s="1"/>
  <c r="G164" i="15"/>
  <c r="G163" i="15"/>
  <c r="G161" i="15"/>
  <c r="G160" i="15"/>
  <c r="G159" i="15"/>
  <c r="G158" i="15"/>
  <c r="G52" i="15"/>
  <c r="E304" i="15"/>
  <c r="D22" i="15"/>
  <c r="E22" i="15"/>
  <c r="F22" i="15"/>
  <c r="D28" i="15"/>
  <c r="E28" i="15"/>
  <c r="F28" i="15"/>
  <c r="D34" i="15"/>
  <c r="E34" i="15"/>
  <c r="F34" i="15"/>
  <c r="D40" i="15"/>
  <c r="E40" i="15"/>
  <c r="F40" i="15"/>
  <c r="D46" i="15"/>
  <c r="E46" i="15"/>
  <c r="F46" i="15"/>
  <c r="D52" i="15"/>
  <c r="E52" i="15"/>
  <c r="E21" i="15" s="1"/>
  <c r="F52" i="15"/>
  <c r="F56" i="15"/>
  <c r="E76" i="15"/>
  <c r="E84" i="15"/>
  <c r="F84" i="15"/>
  <c r="D89" i="15"/>
  <c r="E89" i="15"/>
  <c r="F89" i="15"/>
  <c r="D93" i="15"/>
  <c r="E93" i="15"/>
  <c r="F93" i="15"/>
  <c r="E97" i="15"/>
  <c r="D107" i="15"/>
  <c r="E107" i="15"/>
  <c r="F107" i="15"/>
  <c r="D112" i="15"/>
  <c r="E112" i="15"/>
  <c r="F112" i="15"/>
  <c r="D120" i="15"/>
  <c r="E120" i="15"/>
  <c r="F120" i="15"/>
  <c r="D126" i="15"/>
  <c r="E126" i="15"/>
  <c r="F126" i="15"/>
  <c r="D131" i="15"/>
  <c r="E131" i="15"/>
  <c r="D139" i="15"/>
  <c r="E139" i="15"/>
  <c r="F139" i="15"/>
  <c r="D142" i="15"/>
  <c r="E142" i="15"/>
  <c r="F142" i="15"/>
  <c r="D147" i="15"/>
  <c r="E147" i="15"/>
  <c r="F147" i="15"/>
  <c r="D157" i="15"/>
  <c r="E157" i="15"/>
  <c r="E156" i="15" s="1"/>
  <c r="F157" i="15"/>
  <c r="D162" i="15"/>
  <c r="E162" i="15"/>
  <c r="F162" i="15"/>
  <c r="D171" i="15"/>
  <c r="E171" i="15"/>
  <c r="F171" i="15"/>
  <c r="D174" i="15"/>
  <c r="D156" i="15" s="1"/>
  <c r="E174" i="15"/>
  <c r="F174" i="15"/>
  <c r="D181" i="15"/>
  <c r="D180" i="15" s="1"/>
  <c r="E181" i="15"/>
  <c r="F181" i="15"/>
  <c r="D190" i="15"/>
  <c r="E190" i="15"/>
  <c r="F190" i="15"/>
  <c r="D199" i="15"/>
  <c r="E199" i="15"/>
  <c r="F199" i="15"/>
  <c r="F180" i="15" s="1"/>
  <c r="D203" i="15"/>
  <c r="E203" i="15"/>
  <c r="F203" i="15"/>
  <c r="D212" i="15"/>
  <c r="E212" i="15"/>
  <c r="F212" i="15"/>
  <c r="D221" i="15"/>
  <c r="E221" i="15"/>
  <c r="F221" i="15"/>
  <c r="D225" i="15"/>
  <c r="E225" i="15"/>
  <c r="D231" i="15"/>
  <c r="E231" i="15"/>
  <c r="F231" i="15"/>
  <c r="D241" i="15"/>
  <c r="E241" i="15"/>
  <c r="F241" i="15"/>
  <c r="D246" i="15"/>
  <c r="E246" i="15"/>
  <c r="F246" i="15"/>
  <c r="D252" i="15"/>
  <c r="E252" i="15"/>
  <c r="F252" i="15"/>
  <c r="D257" i="15"/>
  <c r="E257" i="15"/>
  <c r="F257" i="15"/>
  <c r="D259" i="15"/>
  <c r="E259" i="15"/>
  <c r="F259" i="15"/>
  <c r="D262" i="15"/>
  <c r="E262" i="15"/>
  <c r="D266" i="15"/>
  <c r="E266" i="15"/>
  <c r="F266" i="15"/>
  <c r="D274" i="15"/>
  <c r="E274" i="15"/>
  <c r="F274" i="15"/>
  <c r="D276" i="15"/>
  <c r="D265" i="15" s="1"/>
  <c r="E276" i="15"/>
  <c r="F276" i="15"/>
  <c r="D281" i="15"/>
  <c r="E281" i="15"/>
  <c r="F281" i="15"/>
  <c r="D283" i="15"/>
  <c r="E283" i="15"/>
  <c r="F283" i="15"/>
  <c r="D287" i="15"/>
  <c r="E287" i="15"/>
  <c r="F287" i="15"/>
  <c r="D292" i="15"/>
  <c r="E292" i="15"/>
  <c r="F292" i="15"/>
  <c r="D304" i="15"/>
  <c r="F304" i="15"/>
  <c r="F303" i="15" s="1"/>
  <c r="D306" i="15"/>
  <c r="D303" i="15" s="1"/>
  <c r="E306" i="15"/>
  <c r="F306" i="15"/>
  <c r="G295" i="10"/>
  <c r="G308" i="10"/>
  <c r="G307" i="10"/>
  <c r="G305" i="10"/>
  <c r="G300" i="10"/>
  <c r="G299" i="10"/>
  <c r="G298" i="10"/>
  <c r="G297" i="10"/>
  <c r="G296" i="10"/>
  <c r="G294" i="10"/>
  <c r="G293" i="10"/>
  <c r="G292" i="10" s="1"/>
  <c r="G291" i="10"/>
  <c r="G290" i="10"/>
  <c r="G289" i="10"/>
  <c r="G288" i="10"/>
  <c r="G287" i="10" s="1"/>
  <c r="G286" i="10" s="1"/>
  <c r="G285" i="10"/>
  <c r="G284" i="10"/>
  <c r="G282" i="10"/>
  <c r="G281" i="10"/>
  <c r="G280" i="10"/>
  <c r="G279" i="10"/>
  <c r="G278" i="10"/>
  <c r="G277" i="10"/>
  <c r="G276" i="10"/>
  <c r="G275" i="10"/>
  <c r="G273" i="10"/>
  <c r="G272" i="10"/>
  <c r="G271" i="10"/>
  <c r="G270" i="10"/>
  <c r="G269" i="10"/>
  <c r="G268" i="10"/>
  <c r="G267" i="10"/>
  <c r="G266" i="10"/>
  <c r="G264" i="10"/>
  <c r="G263" i="10"/>
  <c r="G261" i="10"/>
  <c r="G260" i="10"/>
  <c r="G259" i="10"/>
  <c r="G258" i="10"/>
  <c r="G256" i="10"/>
  <c r="G255" i="10"/>
  <c r="G254" i="10"/>
  <c r="G253" i="10"/>
  <c r="G252" i="10" s="1"/>
  <c r="G251" i="10"/>
  <c r="G250" i="10"/>
  <c r="G249" i="10"/>
  <c r="G248" i="10"/>
  <c r="G247" i="10"/>
  <c r="G246" i="10" s="1"/>
  <c r="G245" i="10"/>
  <c r="G244" i="10"/>
  <c r="G243" i="10"/>
  <c r="G242" i="10"/>
  <c r="G241" i="10" s="1"/>
  <c r="G240" i="10"/>
  <c r="G239" i="10"/>
  <c r="G238" i="10"/>
  <c r="G237" i="10"/>
  <c r="G236" i="10"/>
  <c r="G235" i="10"/>
  <c r="G234" i="10"/>
  <c r="G233" i="10"/>
  <c r="G232" i="10"/>
  <c r="G229" i="10"/>
  <c r="G228" i="10"/>
  <c r="G227" i="10"/>
  <c r="G226" i="10"/>
  <c r="G225" i="10" s="1"/>
  <c r="G224" i="10"/>
  <c r="G223" i="10"/>
  <c r="G222" i="10"/>
  <c r="G221" i="10" s="1"/>
  <c r="G220" i="10"/>
  <c r="G219" i="10"/>
  <c r="G218" i="10"/>
  <c r="G217" i="10"/>
  <c r="G216" i="10"/>
  <c r="G215" i="10"/>
  <c r="G214" i="10"/>
  <c r="G213" i="10"/>
  <c r="G212" i="10" s="1"/>
  <c r="G211" i="10"/>
  <c r="G210" i="10"/>
  <c r="G209" i="10"/>
  <c r="G208" i="10"/>
  <c r="G207" i="10"/>
  <c r="G206" i="10"/>
  <c r="G205" i="10"/>
  <c r="G204" i="10"/>
  <c r="G203" i="10" s="1"/>
  <c r="G202" i="10" s="1"/>
  <c r="G201" i="10"/>
  <c r="G200" i="10"/>
  <c r="G198" i="10"/>
  <c r="G197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G184" i="10"/>
  <c r="G183" i="10"/>
  <c r="G182" i="10"/>
  <c r="G181" i="10"/>
  <c r="G179" i="10"/>
  <c r="G177" i="10"/>
  <c r="G178" i="10"/>
  <c r="G176" i="10"/>
  <c r="G175" i="10"/>
  <c r="G174" i="10" s="1"/>
  <c r="G173" i="10"/>
  <c r="G172" i="10"/>
  <c r="G170" i="10"/>
  <c r="G169" i="10"/>
  <c r="G168" i="10"/>
  <c r="G167" i="10"/>
  <c r="G166" i="10"/>
  <c r="G165" i="10"/>
  <c r="G164" i="10"/>
  <c r="G163" i="10"/>
  <c r="G162" i="10" s="1"/>
  <c r="G161" i="10"/>
  <c r="G160" i="10"/>
  <c r="G159" i="10"/>
  <c r="G158" i="10"/>
  <c r="G157" i="10" s="1"/>
  <c r="G155" i="10"/>
  <c r="G154" i="10"/>
  <c r="G153" i="10"/>
  <c r="G152" i="10"/>
  <c r="G151" i="10"/>
  <c r="G150" i="10"/>
  <c r="G149" i="10"/>
  <c r="G148" i="10"/>
  <c r="G147" i="10" s="1"/>
  <c r="G146" i="10"/>
  <c r="G145" i="10"/>
  <c r="G144" i="10"/>
  <c r="G143" i="10"/>
  <c r="G141" i="10"/>
  <c r="G140" i="10"/>
  <c r="G139" i="10" s="1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18" i="10"/>
  <c r="G117" i="10"/>
  <c r="G116" i="10"/>
  <c r="G115" i="10"/>
  <c r="G114" i="10"/>
  <c r="G113" i="10"/>
  <c r="G112" i="10" s="1"/>
  <c r="G111" i="10"/>
  <c r="G110" i="10"/>
  <c r="G109" i="10"/>
  <c r="G108" i="10"/>
  <c r="G107" i="10" s="1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2" i="10"/>
  <c r="G91" i="10"/>
  <c r="G90" i="10"/>
  <c r="G89" i="10" s="1"/>
  <c r="G88" i="10"/>
  <c r="G87" i="10"/>
  <c r="G86" i="10"/>
  <c r="G85" i="10"/>
  <c r="G84" i="10" s="1"/>
  <c r="G83" i="10"/>
  <c r="G82" i="10"/>
  <c r="G81" i="10"/>
  <c r="G80" i="10"/>
  <c r="G79" i="10"/>
  <c r="G78" i="10"/>
  <c r="G77" i="10"/>
  <c r="G76" i="10" s="1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 s="1"/>
  <c r="G61" i="10"/>
  <c r="G60" i="10"/>
  <c r="G59" i="10"/>
  <c r="G58" i="10"/>
  <c r="G57" i="10"/>
  <c r="G56" i="10" s="1"/>
  <c r="G54" i="10"/>
  <c r="G53" i="10"/>
  <c r="G52" i="10"/>
  <c r="G51" i="10"/>
  <c r="G50" i="10"/>
  <c r="G49" i="10"/>
  <c r="G48" i="10"/>
  <c r="G47" i="10"/>
  <c r="G45" i="10"/>
  <c r="G44" i="10"/>
  <c r="G43" i="10"/>
  <c r="G42" i="10"/>
  <c r="G41" i="10"/>
  <c r="G40" i="10" s="1"/>
  <c r="G39" i="10"/>
  <c r="G38" i="10"/>
  <c r="G37" i="10"/>
  <c r="G36" i="10"/>
  <c r="G35" i="10"/>
  <c r="G34" i="10" s="1"/>
  <c r="G33" i="10"/>
  <c r="G32" i="10"/>
  <c r="G31" i="10"/>
  <c r="G30" i="10"/>
  <c r="G29" i="10"/>
  <c r="G28" i="10"/>
  <c r="G24" i="10"/>
  <c r="G25" i="10"/>
  <c r="G26" i="10"/>
  <c r="G27" i="10"/>
  <c r="G23" i="10"/>
  <c r="G22" i="10" s="1"/>
  <c r="D22" i="10"/>
  <c r="E22" i="10"/>
  <c r="F22" i="10"/>
  <c r="D28" i="10"/>
  <c r="E28" i="10"/>
  <c r="F28" i="10"/>
  <c r="D34" i="10"/>
  <c r="E34" i="10"/>
  <c r="F34" i="10"/>
  <c r="D40" i="10"/>
  <c r="E40" i="10"/>
  <c r="F40" i="10"/>
  <c r="D46" i="10"/>
  <c r="E46" i="10"/>
  <c r="F46" i="10"/>
  <c r="D52" i="10"/>
  <c r="E52" i="10"/>
  <c r="F52" i="10"/>
  <c r="D56" i="10"/>
  <c r="E56" i="10"/>
  <c r="F56" i="10"/>
  <c r="D62" i="10"/>
  <c r="E62" i="10"/>
  <c r="F62" i="10"/>
  <c r="D68" i="10"/>
  <c r="E68" i="10"/>
  <c r="F68" i="10"/>
  <c r="D76" i="10"/>
  <c r="E76" i="10"/>
  <c r="F76" i="10"/>
  <c r="D84" i="10"/>
  <c r="E84" i="10"/>
  <c r="F84" i="10"/>
  <c r="D89" i="10"/>
  <c r="E89" i="10"/>
  <c r="F89" i="10"/>
  <c r="D93" i="10"/>
  <c r="E93" i="10"/>
  <c r="F93" i="10"/>
  <c r="D97" i="10"/>
  <c r="E97" i="10"/>
  <c r="F97" i="10"/>
  <c r="D107" i="10"/>
  <c r="E107" i="10"/>
  <c r="F107" i="10"/>
  <c r="D112" i="10"/>
  <c r="E112" i="10"/>
  <c r="F112" i="10"/>
  <c r="D120" i="10"/>
  <c r="E120" i="10"/>
  <c r="F120" i="10"/>
  <c r="D126" i="10"/>
  <c r="E126" i="10"/>
  <c r="F126" i="10"/>
  <c r="D131" i="10"/>
  <c r="E131" i="10"/>
  <c r="F131" i="10"/>
  <c r="D139" i="10"/>
  <c r="E139" i="10"/>
  <c r="F139" i="10"/>
  <c r="D142" i="10"/>
  <c r="E142" i="10"/>
  <c r="F142" i="10"/>
  <c r="D147" i="10"/>
  <c r="E147" i="10"/>
  <c r="F147" i="10"/>
  <c r="D157" i="10"/>
  <c r="E157" i="10"/>
  <c r="F157" i="10"/>
  <c r="D162" i="10"/>
  <c r="E162" i="10"/>
  <c r="F162" i="10"/>
  <c r="D171" i="10"/>
  <c r="E171" i="10"/>
  <c r="F171" i="10"/>
  <c r="D174" i="10"/>
  <c r="E174" i="10"/>
  <c r="F174" i="10"/>
  <c r="D181" i="10"/>
  <c r="E181" i="10"/>
  <c r="F181" i="10"/>
  <c r="D190" i="10"/>
  <c r="E190" i="10"/>
  <c r="F190" i="10"/>
  <c r="D199" i="10"/>
  <c r="E199" i="10"/>
  <c r="F199" i="10"/>
  <c r="D203" i="10"/>
  <c r="E203" i="10"/>
  <c r="F203" i="10"/>
  <c r="D212" i="10"/>
  <c r="E212" i="10"/>
  <c r="F212" i="10"/>
  <c r="D221" i="10"/>
  <c r="E221" i="10"/>
  <c r="F221" i="10"/>
  <c r="D225" i="10"/>
  <c r="E225" i="10"/>
  <c r="F225" i="10"/>
  <c r="D231" i="10"/>
  <c r="E231" i="10"/>
  <c r="F231" i="10"/>
  <c r="D241" i="10"/>
  <c r="E241" i="10"/>
  <c r="F241" i="10"/>
  <c r="D246" i="10"/>
  <c r="E246" i="10"/>
  <c r="F246" i="10"/>
  <c r="D252" i="10"/>
  <c r="E252" i="10"/>
  <c r="F252" i="10"/>
  <c r="D257" i="10"/>
  <c r="E257" i="10"/>
  <c r="F257" i="10"/>
  <c r="D259" i="10"/>
  <c r="E259" i="10"/>
  <c r="F259" i="10"/>
  <c r="D262" i="10"/>
  <c r="E262" i="10"/>
  <c r="F262" i="10"/>
  <c r="D266" i="10"/>
  <c r="E266" i="10"/>
  <c r="F266" i="10"/>
  <c r="D274" i="10"/>
  <c r="E274" i="10"/>
  <c r="F274" i="10"/>
  <c r="D276" i="10"/>
  <c r="E276" i="10"/>
  <c r="F276" i="10"/>
  <c r="D281" i="10"/>
  <c r="E281" i="10"/>
  <c r="F281" i="10"/>
  <c r="D283" i="10"/>
  <c r="E283" i="10"/>
  <c r="F283" i="10"/>
  <c r="D287" i="10"/>
  <c r="E287" i="10"/>
  <c r="F287" i="10"/>
  <c r="D292" i="10"/>
  <c r="E292" i="10"/>
  <c r="F292" i="10"/>
  <c r="D304" i="10"/>
  <c r="E304" i="10"/>
  <c r="F304" i="10"/>
  <c r="D306" i="10"/>
  <c r="D303" i="10" s="1"/>
  <c r="E306" i="10"/>
  <c r="E303" i="10"/>
  <c r="F306" i="10"/>
  <c r="F31" i="12"/>
  <c r="F27" i="12"/>
  <c r="C29" i="12"/>
  <c r="D29" i="12"/>
  <c r="E29" i="12"/>
  <c r="D25" i="12"/>
  <c r="E25" i="12"/>
  <c r="C306" i="16"/>
  <c r="C287" i="16"/>
  <c r="C283" i="16"/>
  <c r="C281" i="16"/>
  <c r="C276" i="16"/>
  <c r="C274" i="16"/>
  <c r="C262" i="16"/>
  <c r="C259" i="16"/>
  <c r="G257" i="16"/>
  <c r="C257" i="16"/>
  <c r="C252" i="16"/>
  <c r="C231" i="16"/>
  <c r="C221" i="16"/>
  <c r="C199" i="16"/>
  <c r="C174" i="16"/>
  <c r="C171" i="16"/>
  <c r="C157" i="16"/>
  <c r="C107" i="16"/>
  <c r="C52" i="16"/>
  <c r="C34" i="16"/>
  <c r="G306" i="15"/>
  <c r="C306" i="15"/>
  <c r="G304" i="15"/>
  <c r="C304" i="15"/>
  <c r="C303" i="15" s="1"/>
  <c r="C292" i="15"/>
  <c r="C287" i="15"/>
  <c r="G283" i="15"/>
  <c r="C283" i="15"/>
  <c r="C281" i="15"/>
  <c r="C276" i="15"/>
  <c r="G274" i="15"/>
  <c r="C274" i="15"/>
  <c r="C266" i="15"/>
  <c r="C265" i="15" s="1"/>
  <c r="C262" i="15"/>
  <c r="C259" i="15"/>
  <c r="G257" i="15"/>
  <c r="C257" i="15"/>
  <c r="C252" i="15"/>
  <c r="C246" i="15"/>
  <c r="C241" i="15"/>
  <c r="C231" i="15"/>
  <c r="C225" i="15"/>
  <c r="C221" i="15"/>
  <c r="C212" i="15"/>
  <c r="C203" i="15"/>
  <c r="C199" i="15"/>
  <c r="C190" i="15"/>
  <c r="C181" i="15"/>
  <c r="C174" i="15"/>
  <c r="G171" i="15"/>
  <c r="C171" i="15"/>
  <c r="C162" i="15"/>
  <c r="C157" i="15"/>
  <c r="C156" i="15" s="1"/>
  <c r="C142" i="15"/>
  <c r="C139" i="15"/>
  <c r="C131" i="15"/>
  <c r="C126" i="15"/>
  <c r="C120" i="15"/>
  <c r="C112" i="15"/>
  <c r="C107" i="15"/>
  <c r="C93" i="15"/>
  <c r="C89" i="15"/>
  <c r="C84" i="15"/>
  <c r="C56" i="15"/>
  <c r="C52" i="15"/>
  <c r="C46" i="15"/>
  <c r="C40" i="15"/>
  <c r="C34" i="15"/>
  <c r="C28" i="15"/>
  <c r="C22" i="15"/>
  <c r="G306" i="10"/>
  <c r="G46" i="10"/>
  <c r="G93" i="10"/>
  <c r="G120" i="10"/>
  <c r="G142" i="10"/>
  <c r="G171" i="10"/>
  <c r="G199" i="10"/>
  <c r="G231" i="10"/>
  <c r="G257" i="10"/>
  <c r="G262" i="10"/>
  <c r="G274" i="10"/>
  <c r="G283" i="10"/>
  <c r="G304" i="10"/>
  <c r="C22" i="10"/>
  <c r="C28" i="10"/>
  <c r="C34" i="10"/>
  <c r="C40" i="10"/>
  <c r="C46" i="10"/>
  <c r="C52" i="10"/>
  <c r="C56" i="10"/>
  <c r="C62" i="10"/>
  <c r="C68" i="10"/>
  <c r="C76" i="10"/>
  <c r="C84" i="10"/>
  <c r="C89" i="10"/>
  <c r="C93" i="10"/>
  <c r="C97" i="10"/>
  <c r="C107" i="10"/>
  <c r="C112" i="10"/>
  <c r="C120" i="10"/>
  <c r="C126" i="10"/>
  <c r="C131" i="10"/>
  <c r="C139" i="10"/>
  <c r="C142" i="10"/>
  <c r="C147" i="10"/>
  <c r="C157" i="10"/>
  <c r="C162" i="10"/>
  <c r="C171" i="10"/>
  <c r="C174" i="10"/>
  <c r="C181" i="10"/>
  <c r="C190" i="10"/>
  <c r="C199" i="10"/>
  <c r="C203" i="10"/>
  <c r="C212" i="10"/>
  <c r="C221" i="10"/>
  <c r="C225" i="10"/>
  <c r="C231" i="10"/>
  <c r="C241" i="10"/>
  <c r="C246" i="10"/>
  <c r="C252" i="10"/>
  <c r="C257" i="10"/>
  <c r="C259" i="10"/>
  <c r="C262" i="10"/>
  <c r="C266" i="10"/>
  <c r="C274" i="10"/>
  <c r="C276" i="10"/>
  <c r="C281" i="10"/>
  <c r="C287" i="10"/>
  <c r="C292" i="10"/>
  <c r="C304" i="10"/>
  <c r="C306" i="10"/>
  <c r="F29" i="12"/>
  <c r="F25" i="12"/>
  <c r="B29" i="12"/>
  <c r="G303" i="15"/>
  <c r="C180" i="15"/>
  <c r="E265" i="15"/>
  <c r="F265" i="15"/>
  <c r="G119" i="10"/>
  <c r="G303" i="10"/>
  <c r="D202" i="10"/>
  <c r="E202" i="10"/>
  <c r="F180" i="10"/>
  <c r="G230" i="10"/>
  <c r="D265" i="10"/>
  <c r="F156" i="10"/>
  <c r="E156" i="10"/>
  <c r="C119" i="10"/>
  <c r="C265" i="10"/>
  <c r="C21" i="10"/>
  <c r="F265" i="10"/>
  <c r="C303" i="10"/>
  <c r="C180" i="10"/>
  <c r="F303" i="10"/>
  <c r="E265" i="10"/>
  <c r="E180" i="10"/>
  <c r="D180" i="10"/>
  <c r="F119" i="10"/>
  <c r="F55" i="10"/>
  <c r="E21" i="10"/>
  <c r="D21" i="10"/>
  <c r="C230" i="10"/>
  <c r="C202" i="10"/>
  <c r="C156" i="10"/>
  <c r="C55" i="10"/>
  <c r="E230" i="10"/>
  <c r="D156" i="10"/>
  <c r="E55" i="10"/>
  <c r="F230" i="10"/>
  <c r="G21" i="10"/>
  <c r="G55" i="10"/>
  <c r="G156" i="10"/>
  <c r="G180" i="10"/>
  <c r="D230" i="10"/>
  <c r="F202" i="10"/>
  <c r="E119" i="10"/>
  <c r="D55" i="10"/>
  <c r="F21" i="10"/>
  <c r="G265" i="10"/>
  <c r="G19" i="10"/>
  <c r="G105" i="16" l="1"/>
  <c r="G75" i="16"/>
  <c r="E89" i="16"/>
  <c r="G90" i="16"/>
  <c r="C89" i="16"/>
  <c r="G247" i="16"/>
  <c r="D246" i="16"/>
  <c r="C246" i="16"/>
  <c r="G82" i="16"/>
  <c r="G245" i="16"/>
  <c r="C241" i="17"/>
  <c r="E241" i="16"/>
  <c r="C225" i="16"/>
  <c r="G212" i="17"/>
  <c r="C212" i="16"/>
  <c r="E225" i="17"/>
  <c r="G220" i="16"/>
  <c r="G219" i="16"/>
  <c r="G218" i="16"/>
  <c r="F212" i="16"/>
  <c r="G215" i="16"/>
  <c r="G214" i="16"/>
  <c r="E202" i="17"/>
  <c r="D228" i="16"/>
  <c r="G228" i="16" s="1"/>
  <c r="G225" i="16" s="1"/>
  <c r="E23" i="12"/>
  <c r="G221" i="17"/>
  <c r="E221" i="16"/>
  <c r="D221" i="16"/>
  <c r="G227" i="16"/>
  <c r="G206" i="16"/>
  <c r="B23" i="12"/>
  <c r="E203" i="16"/>
  <c r="D23" i="12"/>
  <c r="F203" i="17"/>
  <c r="F202" i="17" s="1"/>
  <c r="C203" i="16"/>
  <c r="F203" i="16"/>
  <c r="E147" i="16"/>
  <c r="C147" i="16"/>
  <c r="G136" i="16"/>
  <c r="G126" i="16"/>
  <c r="G143" i="16"/>
  <c r="C135" i="16"/>
  <c r="B21" i="12" s="1"/>
  <c r="G137" i="16"/>
  <c r="F135" i="16"/>
  <c r="F131" i="16" s="1"/>
  <c r="G134" i="16"/>
  <c r="D131" i="16"/>
  <c r="F141" i="16"/>
  <c r="F139" i="16" s="1"/>
  <c r="G126" i="17"/>
  <c r="D147" i="17"/>
  <c r="C142" i="16"/>
  <c r="E135" i="16"/>
  <c r="E131" i="16" s="1"/>
  <c r="E141" i="16"/>
  <c r="E139" i="16" s="1"/>
  <c r="D148" i="16"/>
  <c r="G148" i="16" s="1"/>
  <c r="E126" i="16"/>
  <c r="G142" i="17"/>
  <c r="C147" i="17"/>
  <c r="D141" i="16"/>
  <c r="G145" i="16"/>
  <c r="G142" i="16" s="1"/>
  <c r="G144" i="16"/>
  <c r="G151" i="16"/>
  <c r="G149" i="16"/>
  <c r="C93" i="16"/>
  <c r="C97" i="16"/>
  <c r="G102" i="16"/>
  <c r="G103" i="16"/>
  <c r="G104" i="16"/>
  <c r="D97" i="17"/>
  <c r="F94" i="16"/>
  <c r="F93" i="16" s="1"/>
  <c r="E102" i="16"/>
  <c r="C93" i="17"/>
  <c r="E94" i="16"/>
  <c r="D102" i="16"/>
  <c r="D97" i="16" s="1"/>
  <c r="D94" i="16"/>
  <c r="G94" i="16" s="1"/>
  <c r="G93" i="16" s="1"/>
  <c r="G101" i="16"/>
  <c r="E97" i="16"/>
  <c r="G99" i="16"/>
  <c r="C84" i="16"/>
  <c r="D85" i="16"/>
  <c r="D84" i="16" s="1"/>
  <c r="E84" i="16"/>
  <c r="F85" i="16"/>
  <c r="G83" i="16"/>
  <c r="D76" i="16"/>
  <c r="F76" i="16"/>
  <c r="G74" i="16"/>
  <c r="F68" i="16"/>
  <c r="E68" i="16"/>
  <c r="C65" i="16"/>
  <c r="G65" i="16" s="1"/>
  <c r="F62" i="17"/>
  <c r="G59" i="16"/>
  <c r="C58" i="16"/>
  <c r="C56" i="16" s="1"/>
  <c r="E21" i="12"/>
  <c r="F56" i="16"/>
  <c r="C21" i="12"/>
  <c r="E57" i="16"/>
  <c r="E56" i="16" s="1"/>
  <c r="E21" i="17"/>
  <c r="E28" i="16"/>
  <c r="G89" i="16"/>
  <c r="E292" i="16"/>
  <c r="G294" i="16"/>
  <c r="D287" i="16"/>
  <c r="G285" i="16"/>
  <c r="G283" i="16" s="1"/>
  <c r="E265" i="16"/>
  <c r="F265" i="16"/>
  <c r="D276" i="16"/>
  <c r="D266" i="16"/>
  <c r="D265" i="16" s="1"/>
  <c r="G264" i="16"/>
  <c r="G262" i="16" s="1"/>
  <c r="G261" i="16"/>
  <c r="G259" i="16" s="1"/>
  <c r="F252" i="16"/>
  <c r="F230" i="16" s="1"/>
  <c r="G255" i="16"/>
  <c r="G252" i="16" s="1"/>
  <c r="E246" i="16"/>
  <c r="G248" i="16"/>
  <c r="G244" i="16"/>
  <c r="G241" i="16" s="1"/>
  <c r="D230" i="16"/>
  <c r="F241" i="16"/>
  <c r="E231" i="16"/>
  <c r="G231" i="16"/>
  <c r="F225" i="16"/>
  <c r="G224" i="16"/>
  <c r="G221" i="16" s="1"/>
  <c r="E212" i="16"/>
  <c r="E202" i="16" s="1"/>
  <c r="D203" i="16"/>
  <c r="G207" i="16"/>
  <c r="G201" i="16"/>
  <c r="G199" i="16" s="1"/>
  <c r="E180" i="16"/>
  <c r="G194" i="16"/>
  <c r="D181" i="16"/>
  <c r="D180" i="16" s="1"/>
  <c r="F181" i="16"/>
  <c r="F180" i="16" s="1"/>
  <c r="F174" i="16"/>
  <c r="G177" i="16"/>
  <c r="G174" i="16"/>
  <c r="G173" i="16"/>
  <c r="G171" i="16" s="1"/>
  <c r="F156" i="16"/>
  <c r="D156" i="16"/>
  <c r="E162" i="16"/>
  <c r="G161" i="16"/>
  <c r="G157" i="16" s="1"/>
  <c r="D147" i="16"/>
  <c r="F147" i="16"/>
  <c r="E142" i="16"/>
  <c r="G146" i="16"/>
  <c r="D126" i="16"/>
  <c r="F126" i="16"/>
  <c r="G124" i="16"/>
  <c r="E120" i="16"/>
  <c r="G122" i="16"/>
  <c r="G115" i="16"/>
  <c r="F112" i="16"/>
  <c r="G107" i="16"/>
  <c r="D107" i="16"/>
  <c r="F97" i="16"/>
  <c r="G100" i="16"/>
  <c r="E93" i="16"/>
  <c r="G95" i="16"/>
  <c r="F84" i="16"/>
  <c r="G87" i="16"/>
  <c r="E76" i="16"/>
  <c r="G60" i="16"/>
  <c r="G50" i="16"/>
  <c r="G46" i="16" s="1"/>
  <c r="D46" i="16"/>
  <c r="D21" i="16" s="1"/>
  <c r="D40" i="16"/>
  <c r="G44" i="16"/>
  <c r="E34" i="16"/>
  <c r="G36" i="16"/>
  <c r="G34" i="16" s="1"/>
  <c r="F28" i="16"/>
  <c r="F21" i="16" s="1"/>
  <c r="G31" i="16"/>
  <c r="E22" i="16"/>
  <c r="E21" i="16" s="1"/>
  <c r="G297" i="16"/>
  <c r="G292" i="16" s="1"/>
  <c r="C286" i="16"/>
  <c r="G287" i="16"/>
  <c r="G266" i="16"/>
  <c r="C266" i="16"/>
  <c r="C265" i="16"/>
  <c r="G251" i="16"/>
  <c r="G212" i="16"/>
  <c r="G208" i="16"/>
  <c r="C190" i="16"/>
  <c r="G190" i="16"/>
  <c r="G186" i="16"/>
  <c r="G181" i="16" s="1"/>
  <c r="G162" i="16"/>
  <c r="C162" i="16"/>
  <c r="C156" i="16" s="1"/>
  <c r="G152" i="16"/>
  <c r="C120" i="16"/>
  <c r="G117" i="16"/>
  <c r="G112" i="16" s="1"/>
  <c r="G76" i="16"/>
  <c r="C76" i="16"/>
  <c r="C68" i="16"/>
  <c r="G62" i="16"/>
  <c r="C62" i="16"/>
  <c r="G61" i="16"/>
  <c r="G303" i="16"/>
  <c r="C230" i="16"/>
  <c r="C180" i="16"/>
  <c r="C46" i="16"/>
  <c r="G40" i="16"/>
  <c r="C40" i="16"/>
  <c r="G28" i="16"/>
  <c r="C28" i="16"/>
  <c r="C22" i="16"/>
  <c r="G22" i="16"/>
  <c r="H230" i="17"/>
  <c r="G245" i="17"/>
  <c r="G241" i="17" s="1"/>
  <c r="G46" i="17"/>
  <c r="G34" i="17"/>
  <c r="C21" i="17"/>
  <c r="G28" i="17"/>
  <c r="G21" i="17" s="1"/>
  <c r="G22" i="17"/>
  <c r="G231" i="17"/>
  <c r="F230" i="17"/>
  <c r="E230" i="17"/>
  <c r="C230" i="17"/>
  <c r="G228" i="17"/>
  <c r="G225" i="17" s="1"/>
  <c r="G211" i="17"/>
  <c r="C203" i="17"/>
  <c r="C202" i="17" s="1"/>
  <c r="D203" i="17"/>
  <c r="D202" i="17" s="1"/>
  <c r="G206" i="17"/>
  <c r="H202" i="17"/>
  <c r="E147" i="17"/>
  <c r="E119" i="17" s="1"/>
  <c r="G152" i="17"/>
  <c r="G150" i="17"/>
  <c r="F147" i="17"/>
  <c r="F119" i="17" s="1"/>
  <c r="G148" i="17"/>
  <c r="G135" i="17"/>
  <c r="C120" i="17"/>
  <c r="C119" i="17" s="1"/>
  <c r="G105" i="17"/>
  <c r="G104" i="17"/>
  <c r="G103" i="17"/>
  <c r="G102" i="17"/>
  <c r="G94" i="17"/>
  <c r="G93" i="17" s="1"/>
  <c r="G85" i="17"/>
  <c r="G84" i="17" s="1"/>
  <c r="G83" i="17"/>
  <c r="G76" i="17" s="1"/>
  <c r="G81" i="17"/>
  <c r="D76" i="17"/>
  <c r="E76" i="17"/>
  <c r="C76" i="17"/>
  <c r="G75" i="17"/>
  <c r="G74" i="17"/>
  <c r="E68" i="17"/>
  <c r="F55" i="17"/>
  <c r="G65" i="17"/>
  <c r="G62" i="17" s="1"/>
  <c r="D62" i="17"/>
  <c r="D55" i="17" s="1"/>
  <c r="G59" i="17"/>
  <c r="G57" i="17"/>
  <c r="G56" i="17" s="1"/>
  <c r="H21" i="17"/>
  <c r="G156" i="17"/>
  <c r="G265" i="17"/>
  <c r="D119" i="17"/>
  <c r="G131" i="17"/>
  <c r="D230" i="17"/>
  <c r="G117" i="17"/>
  <c r="G112" i="17" s="1"/>
  <c r="G263" i="17"/>
  <c r="G262" i="17" s="1"/>
  <c r="C56" i="17"/>
  <c r="G69" i="17"/>
  <c r="C84" i="17"/>
  <c r="G90" i="17"/>
  <c r="G89" i="17" s="1"/>
  <c r="C97" i="17"/>
  <c r="G141" i="17"/>
  <c r="G139" i="17" s="1"/>
  <c r="G208" i="17"/>
  <c r="G112" i="15"/>
  <c r="G104" i="15"/>
  <c r="D97" i="15"/>
  <c r="F97" i="15"/>
  <c r="F55" i="15" s="1"/>
  <c r="F19" i="15" s="1"/>
  <c r="C97" i="15"/>
  <c r="G86" i="15"/>
  <c r="G81" i="15"/>
  <c r="G76" i="15" s="1"/>
  <c r="G82" i="15"/>
  <c r="G83" i="15"/>
  <c r="G74" i="15"/>
  <c r="G64" i="15"/>
  <c r="G66" i="15"/>
  <c r="E62" i="15"/>
  <c r="E55" i="15" s="1"/>
  <c r="E19" i="15" s="1"/>
  <c r="C76" i="15"/>
  <c r="C55" i="15" s="1"/>
  <c r="C19" i="15" s="1"/>
  <c r="C68" i="15"/>
  <c r="C62" i="15"/>
  <c r="F225" i="15"/>
  <c r="F202" i="15" s="1"/>
  <c r="E202" i="15"/>
  <c r="F119" i="15"/>
  <c r="G147" i="15"/>
  <c r="G203" i="15"/>
  <c r="G202" i="15" s="1"/>
  <c r="G241" i="15"/>
  <c r="D230" i="15"/>
  <c r="C147" i="15"/>
  <c r="C119" i="15" s="1"/>
  <c r="G139" i="15"/>
  <c r="G102" i="15"/>
  <c r="G97" i="15" s="1"/>
  <c r="G89" i="15"/>
  <c r="G62" i="15"/>
  <c r="G46" i="15"/>
  <c r="G40" i="15"/>
  <c r="G34" i="15"/>
  <c r="C21" i="15"/>
  <c r="G28" i="15"/>
  <c r="C230" i="15"/>
  <c r="E230" i="15"/>
  <c r="G246" i="15"/>
  <c r="G231" i="15"/>
  <c r="F230" i="15"/>
  <c r="C202" i="15"/>
  <c r="G142" i="15"/>
  <c r="G126" i="15"/>
  <c r="H119" i="15"/>
  <c r="G120" i="15"/>
  <c r="G107" i="15"/>
  <c r="G84" i="15"/>
  <c r="G22" i="15"/>
  <c r="E303" i="15"/>
  <c r="G265" i="15"/>
  <c r="C286" i="15"/>
  <c r="G292" i="15"/>
  <c r="G286" i="15" s="1"/>
  <c r="H230" i="15"/>
  <c r="G252" i="15"/>
  <c r="H202" i="15"/>
  <c r="G180" i="15"/>
  <c r="G157" i="15"/>
  <c r="H21" i="15"/>
  <c r="C286" i="10"/>
  <c r="C19" i="10" s="1"/>
  <c r="F286" i="10"/>
  <c r="F19" i="10" s="1"/>
  <c r="E286" i="10"/>
  <c r="E19" i="10" s="1"/>
  <c r="D286" i="10"/>
  <c r="D119" i="10"/>
  <c r="D19" i="10" s="1"/>
  <c r="F286" i="15"/>
  <c r="E286" i="15"/>
  <c r="D286" i="15"/>
  <c r="D202" i="15"/>
  <c r="E180" i="15"/>
  <c r="F156" i="15"/>
  <c r="D119" i="15"/>
  <c r="E119" i="15"/>
  <c r="F21" i="15"/>
  <c r="G156" i="15"/>
  <c r="F303" i="16"/>
  <c r="E303" i="16"/>
  <c r="D303" i="16"/>
  <c r="F286" i="16"/>
  <c r="E286" i="16"/>
  <c r="D286" i="16"/>
  <c r="E156" i="16"/>
  <c r="C303" i="16"/>
  <c r="D225" i="16" l="1"/>
  <c r="D202" i="16"/>
  <c r="F202" i="16"/>
  <c r="F119" i="16"/>
  <c r="G246" i="16"/>
  <c r="C202" i="16"/>
  <c r="E55" i="17"/>
  <c r="E55" i="16"/>
  <c r="E230" i="16"/>
  <c r="E19" i="12"/>
  <c r="E34" i="12" s="1"/>
  <c r="C23" i="12"/>
  <c r="C19" i="12" s="1"/>
  <c r="C34" i="12" s="1"/>
  <c r="G203" i="17"/>
  <c r="G147" i="16"/>
  <c r="C131" i="16"/>
  <c r="D139" i="16"/>
  <c r="G141" i="16"/>
  <c r="G139" i="16" s="1"/>
  <c r="G135" i="16"/>
  <c r="G131" i="16" s="1"/>
  <c r="G147" i="17"/>
  <c r="D119" i="16"/>
  <c r="G97" i="16"/>
  <c r="D93" i="16"/>
  <c r="G85" i="16"/>
  <c r="G84" i="16" s="1"/>
  <c r="G68" i="17"/>
  <c r="D21" i="12"/>
  <c r="D19" i="12" s="1"/>
  <c r="D34" i="12" s="1"/>
  <c r="F55" i="16"/>
  <c r="F19" i="16" s="1"/>
  <c r="G57" i="16"/>
  <c r="C21" i="16"/>
  <c r="B19" i="12"/>
  <c r="B34" i="12" s="1"/>
  <c r="C55" i="16"/>
  <c r="E119" i="16"/>
  <c r="G120" i="16"/>
  <c r="C119" i="16"/>
  <c r="G265" i="16"/>
  <c r="G203" i="16"/>
  <c r="G202" i="16" s="1"/>
  <c r="G230" i="16"/>
  <c r="G180" i="16"/>
  <c r="G156" i="16"/>
  <c r="G21" i="16"/>
  <c r="G286" i="16"/>
  <c r="G230" i="17"/>
  <c r="G202" i="17"/>
  <c r="F19" i="17"/>
  <c r="E19" i="17"/>
  <c r="G97" i="17"/>
  <c r="G55" i="17" s="1"/>
  <c r="C55" i="17"/>
  <c r="C19" i="17" s="1"/>
  <c r="G119" i="17"/>
  <c r="G119" i="15"/>
  <c r="G230" i="15"/>
  <c r="G21" i="15"/>
  <c r="G119" i="16" l="1"/>
  <c r="E19" i="16"/>
  <c r="F23" i="12"/>
  <c r="C19" i="16"/>
  <c r="F21" i="12"/>
  <c r="G19" i="17"/>
  <c r="F19" i="12" l="1"/>
  <c r="F34" i="12" s="1"/>
  <c r="E20" i="17"/>
  <c r="F20" i="17"/>
  <c r="D20" i="17"/>
  <c r="C20" i="17"/>
  <c r="G73" i="16"/>
  <c r="D73" i="16"/>
  <c r="G19" i="15"/>
  <c r="G55" i="15"/>
  <c r="G56" i="15"/>
  <c r="G58" i="15"/>
  <c r="D19" i="16"/>
  <c r="D55" i="16"/>
  <c r="D56" i="16"/>
  <c r="G68" i="16"/>
  <c r="G70" i="16"/>
  <c r="G68" i="15"/>
  <c r="G70" i="15"/>
  <c r="I73" i="15"/>
  <c r="D73" i="15"/>
  <c r="G73" i="15"/>
  <c r="G71" i="15"/>
  <c r="I58" i="15"/>
  <c r="D58" i="15"/>
  <c r="D58" i="16"/>
  <c r="G58" i="16"/>
  <c r="G56" i="16"/>
  <c r="G55" i="16"/>
  <c r="G19" i="16"/>
  <c r="G72" i="15"/>
  <c r="I71" i="15"/>
  <c r="D71" i="15"/>
  <c r="D71" i="16"/>
  <c r="G71" i="16"/>
  <c r="I70" i="15"/>
  <c r="D70" i="15"/>
  <c r="D70" i="16"/>
  <c r="D68" i="16"/>
  <c r="I72" i="15"/>
  <c r="D72" i="15"/>
  <c r="D72" i="16"/>
  <c r="G72" i="16"/>
</calcChain>
</file>

<file path=xl/sharedStrings.xml><?xml version="1.0" encoding="utf-8"?>
<sst xmlns="http://schemas.openxmlformats.org/spreadsheetml/2006/main" count="2375" uniqueCount="608">
  <si>
    <t>Dirección General de Presupuesto Nacional</t>
  </si>
  <si>
    <t>Tesorería Nacional</t>
  </si>
  <si>
    <t>FORMULARIO: PFE-SIGAF</t>
  </si>
  <si>
    <r>
      <t xml:space="preserve">PROGRAMACIÓN DE LA EJECUCIÓN PRESUPUESTARIA  (LIBERACIÓN CUOTA SIGAF)  </t>
    </r>
    <r>
      <rPr>
        <b/>
        <i/>
        <sz val="9"/>
        <rFont val="Arial"/>
        <family val="2"/>
      </rPr>
      <t>1/</t>
    </r>
  </si>
  <si>
    <t>-En colones-</t>
  </si>
  <si>
    <t>Código y Descripción del Título:</t>
  </si>
  <si>
    <t>Ejercicio Económico:</t>
  </si>
  <si>
    <t>FUENTE DE  FINANCIAMIENTO</t>
  </si>
  <si>
    <t>TRIMESTRAL</t>
  </si>
  <si>
    <t>TOTAL
ANUAL</t>
  </si>
  <si>
    <t>I</t>
  </si>
  <si>
    <t>II</t>
  </si>
  <si>
    <t>III</t>
  </si>
  <si>
    <t>IV</t>
  </si>
  <si>
    <t>RECURSOS INTERNOS:</t>
  </si>
  <si>
    <t>01- Ingresos Corrientes</t>
  </si>
  <si>
    <t>280- Títulos Valores Deuda Interna</t>
  </si>
  <si>
    <t>Otras Fuentes de Recursos Internos</t>
  </si>
  <si>
    <t>f.f. -  Descripción</t>
  </si>
  <si>
    <t>RECURSOS EXTERNOS:</t>
  </si>
  <si>
    <t>f.f. - Descripción</t>
  </si>
  <si>
    <t>Totales</t>
  </si>
  <si>
    <t>NOTAS:</t>
  </si>
  <si>
    <t>1/  Se deberán incorporar todas aquellas fuentes de financiamiento, tanto internas como externas, cuyo detalle por subpartida</t>
  </si>
  <si>
    <t>presupuestaria se apegue a lo indicado en el punto 7. de los lineamientos.</t>
  </si>
  <si>
    <t>PROGRAMACIÓN DE LA EJECUCIÓN PRESUPUESTARIA (LIBERACIÓN CUOTA SIGAF)</t>
  </si>
  <si>
    <t xml:space="preserve">Código y Descripción del Título: </t>
  </si>
  <si>
    <t>Código y Descripción del Prog/Subprog o Proy</t>
  </si>
  <si>
    <t>Partida/Subpartida</t>
  </si>
  <si>
    <t>Código</t>
  </si>
  <si>
    <t>Descripción</t>
  </si>
  <si>
    <t>TOTAL</t>
  </si>
  <si>
    <t>REMUNERACIONES</t>
  </si>
  <si>
    <t>0.01</t>
  </si>
  <si>
    <t>REMUNERACIONES BÁSICAS</t>
  </si>
  <si>
    <t>0.01.01</t>
  </si>
  <si>
    <t xml:space="preserve">Sueldos para cargos fijos </t>
  </si>
  <si>
    <t>0.01.02</t>
  </si>
  <si>
    <t>Jornales</t>
  </si>
  <si>
    <t>0.01.03</t>
  </si>
  <si>
    <t>Servicios especiales</t>
  </si>
  <si>
    <t>0.01.04</t>
  </si>
  <si>
    <t>Sueldos a base de comisión</t>
  </si>
  <si>
    <t>0.01.05</t>
  </si>
  <si>
    <t xml:space="preserve">Suplencias </t>
  </si>
  <si>
    <t>0.02</t>
  </si>
  <si>
    <t>REMUNERACIONES EVENTUALES</t>
  </si>
  <si>
    <t>0.02.01</t>
  </si>
  <si>
    <t>Tiempo extraordinario</t>
  </si>
  <si>
    <t>0.02.02</t>
  </si>
  <si>
    <t>Recargo de funciones</t>
  </si>
  <si>
    <t>0.02.03</t>
  </si>
  <si>
    <t>Disponibilidad laboral</t>
  </si>
  <si>
    <t>0.02.04</t>
  </si>
  <si>
    <t>Compensación de vacaciones</t>
  </si>
  <si>
    <t>0.02.05</t>
  </si>
  <si>
    <t>Dietas</t>
  </si>
  <si>
    <t>0.03</t>
  </si>
  <si>
    <t>INCENTIVOS SALARIALES</t>
  </si>
  <si>
    <t>0.03.01</t>
  </si>
  <si>
    <t>Retribución por años servidos</t>
  </si>
  <si>
    <t>0.03.02</t>
  </si>
  <si>
    <t>Restricción al ejercicio liberal de la profesión</t>
  </si>
  <si>
    <t>0.03.03</t>
  </si>
  <si>
    <t>Decimotercer mes</t>
  </si>
  <si>
    <t>0.03.04</t>
  </si>
  <si>
    <t>Salario escolar</t>
  </si>
  <si>
    <t>0.03.99</t>
  </si>
  <si>
    <t>Otros incentivos salariales</t>
  </si>
  <si>
    <t>0.04</t>
  </si>
  <si>
    <t>CONTRIB. PATR. AL DESARROLLO Y LA SEG. SOCIAL</t>
  </si>
  <si>
    <t>0.04.01</t>
  </si>
  <si>
    <t>Contribución Patronal al Seguro de Salud CCSS</t>
  </si>
  <si>
    <t>0.04.02</t>
  </si>
  <si>
    <t xml:space="preserve">Contribución Patronal al Instituto Mixto de Ayuda Social </t>
  </si>
  <si>
    <t>0.04.03</t>
  </si>
  <si>
    <t xml:space="preserve">Contribución Patronal al Instituto Nacional de Aprendizaje  </t>
  </si>
  <si>
    <t>0.04.04</t>
  </si>
  <si>
    <t>Contribución Patronal al FODESAF</t>
  </si>
  <si>
    <t>0.04.05</t>
  </si>
  <si>
    <t>Contribución Patronal al BPDC</t>
  </si>
  <si>
    <t>0.05</t>
  </si>
  <si>
    <t xml:space="preserve">CONTRIB. PATR. FDOS  PENS. Y OTROS FDOS DE CAPITALIZ. </t>
  </si>
  <si>
    <t>0.05.01</t>
  </si>
  <si>
    <t xml:space="preserve">Contribución Patronal al Seguro de Pensiones de la Caja Costarricense de Seguro Social  </t>
  </si>
  <si>
    <t>0.05.02</t>
  </si>
  <si>
    <t>Aporte Patronal al Régimen Obligatorio de Pensiones Compl.</t>
  </si>
  <si>
    <t>0.05.03</t>
  </si>
  <si>
    <t xml:space="preserve">Aporte Patronal al Fondo de Capitalización Laboral </t>
  </si>
  <si>
    <t>0.05.04</t>
  </si>
  <si>
    <t>Contribución Patronal a otros fondos adm. por entes públicos</t>
  </si>
  <si>
    <t>0.05.05</t>
  </si>
  <si>
    <t>Contribución Patronal a otros fondos adm. por entes privados</t>
  </si>
  <si>
    <t>0.99</t>
  </si>
  <si>
    <t>REMUNERACIONES DIVERSAS</t>
  </si>
  <si>
    <t>0.99.01</t>
  </si>
  <si>
    <t>Gastos de representación personal</t>
  </si>
  <si>
    <t>0.99.99</t>
  </si>
  <si>
    <t>Otras remuneraciones</t>
  </si>
  <si>
    <t xml:space="preserve">SERVICIOS </t>
  </si>
  <si>
    <t>1.01</t>
  </si>
  <si>
    <t xml:space="preserve">ALQUILERES </t>
  </si>
  <si>
    <t>1.01.01</t>
  </si>
  <si>
    <t>Alquiler de edificios, locales y terrenos</t>
  </si>
  <si>
    <t>1.01.02</t>
  </si>
  <si>
    <t>Alquiler de maquinaria, equipo y mobiliario</t>
  </si>
  <si>
    <t>1.01.03</t>
  </si>
  <si>
    <t>Alquiler de equipo de cómputo</t>
  </si>
  <si>
    <t>1.01.04</t>
  </si>
  <si>
    <t>Alquiler  de equipo y derechos para telecomunicaciones</t>
  </si>
  <si>
    <t>1.01.99</t>
  </si>
  <si>
    <t>Otros alquileres</t>
  </si>
  <si>
    <t>1.02</t>
  </si>
  <si>
    <t>SERVICIOS BÁSICOS</t>
  </si>
  <si>
    <t>1.02.01</t>
  </si>
  <si>
    <t xml:space="preserve">Servicio de agua y alcantarillado </t>
  </si>
  <si>
    <t>1.02.02</t>
  </si>
  <si>
    <t>Servicio de energía eléctrica</t>
  </si>
  <si>
    <t>1.02.03</t>
  </si>
  <si>
    <t>Servicio de correo</t>
  </si>
  <si>
    <t>1.02.04</t>
  </si>
  <si>
    <t>Servicio de telecomunicaciones</t>
  </si>
  <si>
    <t>1.02.99</t>
  </si>
  <si>
    <t xml:space="preserve">Otros servicios básicos </t>
  </si>
  <si>
    <t>1.03</t>
  </si>
  <si>
    <t>SERVICIOS COMERCIALES Y FINANCIEROS</t>
  </si>
  <si>
    <t>1.03.01</t>
  </si>
  <si>
    <t xml:space="preserve">Información </t>
  </si>
  <si>
    <t>1.03.02</t>
  </si>
  <si>
    <t>Publicidad y propaganda</t>
  </si>
  <si>
    <t>1.03.03</t>
  </si>
  <si>
    <t>Impresión, encuadernación y otros</t>
  </si>
  <si>
    <t>1.03.04</t>
  </si>
  <si>
    <t>Transporte de bienes</t>
  </si>
  <si>
    <t>1.03.05</t>
  </si>
  <si>
    <t>Servicios aduaneros</t>
  </si>
  <si>
    <t>1.03.06</t>
  </si>
  <si>
    <t>Comisiones y gastos por serv. financieros y comerc.</t>
  </si>
  <si>
    <t>1.03.07</t>
  </si>
  <si>
    <t>Servicios de tecnologías de información</t>
  </si>
  <si>
    <t>1.04</t>
  </si>
  <si>
    <t>SERVICIOS DE GESTIÓN Y APOYO</t>
  </si>
  <si>
    <t>1.04.01</t>
  </si>
  <si>
    <t>Servicios en ciencias de la salud</t>
  </si>
  <si>
    <t>1.04.02</t>
  </si>
  <si>
    <t xml:space="preserve">Servicios jurídicos </t>
  </si>
  <si>
    <t>1.04.03</t>
  </si>
  <si>
    <t>Servicios de ingeniería y arquitectura</t>
  </si>
  <si>
    <t>1.04.04</t>
  </si>
  <si>
    <t>Servicios en ciencias económicas y sociales</t>
  </si>
  <si>
    <t>1.04.05</t>
  </si>
  <si>
    <t>Servicios informáticos</t>
  </si>
  <si>
    <t>1.04.06</t>
  </si>
  <si>
    <t xml:space="preserve">Servicios generales </t>
  </si>
  <si>
    <t>1.04.99</t>
  </si>
  <si>
    <t>Otros servicios de gestión y apoyo</t>
  </si>
  <si>
    <t>1.05</t>
  </si>
  <si>
    <t>GASTOS DE VIAJE Y TRANSPORTE</t>
  </si>
  <si>
    <t>1.05.01</t>
  </si>
  <si>
    <t>Transporte dentro del país</t>
  </si>
  <si>
    <t>1.05.02</t>
  </si>
  <si>
    <t>Viáticos dentro del país</t>
  </si>
  <si>
    <t>1.05.03</t>
  </si>
  <si>
    <t>Transporte en el exterior</t>
  </si>
  <si>
    <t>1.05.04</t>
  </si>
  <si>
    <t>Viáticos en el exterior</t>
  </si>
  <si>
    <t>1.06</t>
  </si>
  <si>
    <t>SEGUROS, REASEGUROS Y OTRAS OBLIGACIONES</t>
  </si>
  <si>
    <t>1.06.01</t>
  </si>
  <si>
    <t xml:space="preserve">Seguros </t>
  </si>
  <si>
    <t>1.06.02</t>
  </si>
  <si>
    <t xml:space="preserve">Reaseguros </t>
  </si>
  <si>
    <t>1.06.03</t>
  </si>
  <si>
    <t>Obligaciones por contratos de seguros</t>
  </si>
  <si>
    <t>1.07</t>
  </si>
  <si>
    <t>CAPACITACIÓN Y PROTOCOLO</t>
  </si>
  <si>
    <t>1.07.01</t>
  </si>
  <si>
    <t>Actividades de capacitación</t>
  </si>
  <si>
    <t>1.07.02</t>
  </si>
  <si>
    <t xml:space="preserve">Actividades protocolarias y sociales </t>
  </si>
  <si>
    <t>1.07.03</t>
  </si>
  <si>
    <t>Gastos de representación institucional</t>
  </si>
  <si>
    <t>1.08</t>
  </si>
  <si>
    <t>MANT. Y REP.</t>
  </si>
  <si>
    <t>1.08.01</t>
  </si>
  <si>
    <t>Mant. de edificios, locales y terrenos</t>
  </si>
  <si>
    <t>1.08.02</t>
  </si>
  <si>
    <t>Mant. de vías de comunicación</t>
  </si>
  <si>
    <t>1.08.03</t>
  </si>
  <si>
    <t>Mant. de instalaciones y otras obras</t>
  </si>
  <si>
    <t>1.08.04</t>
  </si>
  <si>
    <t>Mant. y rep. de maquinaria y equipo de producción</t>
  </si>
  <si>
    <t>1.08.05</t>
  </si>
  <si>
    <t>Mant. y rep. de equipo de transporte</t>
  </si>
  <si>
    <t>1.08.06</t>
  </si>
  <si>
    <t>Mant. y rep. de equipo de comunicación</t>
  </si>
  <si>
    <t>1.08.07</t>
  </si>
  <si>
    <t>Mant. y rep. de equipo y mobiliario de oficina</t>
  </si>
  <si>
    <t>1.08.08</t>
  </si>
  <si>
    <t>Mant. y rep. de equipo de cómputo y  sist. de inf.</t>
  </si>
  <si>
    <t>1.08.99</t>
  </si>
  <si>
    <t>Mant. y rep. de otros equipos</t>
  </si>
  <si>
    <t>1.09</t>
  </si>
  <si>
    <t>IMPUESTOS</t>
  </si>
  <si>
    <t>1.09.01</t>
  </si>
  <si>
    <t>Impuestos sobre ingresos y utilidades</t>
  </si>
  <si>
    <t>1.09.02</t>
  </si>
  <si>
    <r>
      <rPr>
        <sz val="9"/>
        <color indexed="8"/>
        <rFont val="Arial"/>
        <family val="2"/>
      </rPr>
      <t xml:space="preserve">    Impuestos sobre la propiedad de  bienes inmuebles      </t>
    </r>
    <r>
      <rPr>
        <sz val="8"/>
        <rFont val="Arial"/>
        <family val="2"/>
      </rPr>
      <t xml:space="preserve">    </t>
    </r>
  </si>
  <si>
    <t>1.09.03</t>
  </si>
  <si>
    <t>Impuestos de patentes</t>
  </si>
  <si>
    <t>1.09.99</t>
  </si>
  <si>
    <t>Otros impuestos</t>
  </si>
  <si>
    <t>1.99</t>
  </si>
  <si>
    <t>SERVICIOS DIVERSOS</t>
  </si>
  <si>
    <t>1.99.01</t>
  </si>
  <si>
    <t>Servicios de regulación</t>
  </si>
  <si>
    <t>1.99.02</t>
  </si>
  <si>
    <t>Int. moratorios y multas</t>
  </si>
  <si>
    <t>1.99.03</t>
  </si>
  <si>
    <t>Gastos de oficinas en el exterior</t>
  </si>
  <si>
    <t>1.99.04</t>
  </si>
  <si>
    <t>Gastos de misiones especiales en el exterior</t>
  </si>
  <si>
    <t>1.99.05</t>
  </si>
  <si>
    <t>Deducibles</t>
  </si>
  <si>
    <t>1.99.99</t>
  </si>
  <si>
    <t>Otros servicios no especificados</t>
  </si>
  <si>
    <t>MATERIALES Y SUMINISTROS</t>
  </si>
  <si>
    <t>2.01</t>
  </si>
  <si>
    <t>PRODUCTOS QUÍMICOS Y CONEXOS</t>
  </si>
  <si>
    <t>2.01.01</t>
  </si>
  <si>
    <t>Combustibles y lubricantes</t>
  </si>
  <si>
    <t>2.01.02</t>
  </si>
  <si>
    <t>Productos farmacéuticos y medicinales</t>
  </si>
  <si>
    <t>2.01.03</t>
  </si>
  <si>
    <t>Productos veterinarios</t>
  </si>
  <si>
    <t>2.01.04</t>
  </si>
  <si>
    <t xml:space="preserve">Tintas, pinturas y diluyentes </t>
  </si>
  <si>
    <t>2.01.99</t>
  </si>
  <si>
    <t>Otros productos químicos y conexos</t>
  </si>
  <si>
    <t>2.02</t>
  </si>
  <si>
    <t xml:space="preserve">ALIMENTOS Y PRODUCTOS AGROPECUARIOS </t>
  </si>
  <si>
    <t>2.02.01</t>
  </si>
  <si>
    <t>Productos pecuarios y otras especies</t>
  </si>
  <si>
    <t>2.02.02</t>
  </si>
  <si>
    <t>Productos agroforestales</t>
  </si>
  <si>
    <t>2.02.03</t>
  </si>
  <si>
    <t>Alimentos y bebidas</t>
  </si>
  <si>
    <t>2.02.04</t>
  </si>
  <si>
    <t>Alimentos para animales</t>
  </si>
  <si>
    <t>2.03</t>
  </si>
  <si>
    <t>MATERIALES Y PROD. DE USO EN LA CONSTR. Y MANT.</t>
  </si>
  <si>
    <t>2.03.01</t>
  </si>
  <si>
    <t>Materiales y productos metálicos</t>
  </si>
  <si>
    <t>2.03.02</t>
  </si>
  <si>
    <t>Materiales y productos minerales y asfálticos</t>
  </si>
  <si>
    <t>2.03.03</t>
  </si>
  <si>
    <t>Madera y sus derivados</t>
  </si>
  <si>
    <t>2.03.04</t>
  </si>
  <si>
    <t>Materiales y productos eléctricos, telef. y de cómputo</t>
  </si>
  <si>
    <t>2.03.05</t>
  </si>
  <si>
    <t>Materiales y productos de vidrio</t>
  </si>
  <si>
    <t>2.03.06</t>
  </si>
  <si>
    <t>Materiales y productos de plástico</t>
  </si>
  <si>
    <t>2.03.99</t>
  </si>
  <si>
    <t>Otros materiales y productos de uso en la construcción y mantenimiento</t>
  </si>
  <si>
    <t>2.04</t>
  </si>
  <si>
    <t>HERRAMIENTAS, REPUESTOS Y ACCESORIOS</t>
  </si>
  <si>
    <t>2.04.01</t>
  </si>
  <si>
    <t>Herramientas e instrumentos</t>
  </si>
  <si>
    <t>2.04.02</t>
  </si>
  <si>
    <t>Repuestos y accesorios</t>
  </si>
  <si>
    <t>2.05</t>
  </si>
  <si>
    <t>BIENES PARA LA PRODUCCIÓN Y COMERCIALIZACIÓN</t>
  </si>
  <si>
    <t>2.05.01</t>
  </si>
  <si>
    <t>Materia prima</t>
  </si>
  <si>
    <t>2.05.02</t>
  </si>
  <si>
    <t>Productos terminados</t>
  </si>
  <si>
    <t>2.05.03</t>
  </si>
  <si>
    <t>Energía eléctrica</t>
  </si>
  <si>
    <t>2.05.99</t>
  </si>
  <si>
    <t>Otros bienes para la producción y comercialización</t>
  </si>
  <si>
    <t>2.99</t>
  </si>
  <si>
    <t>ÚTILES, MATERIALES Y SUMINISTROS DIVERSOS</t>
  </si>
  <si>
    <t>2.99.01</t>
  </si>
  <si>
    <t>Útiles y materiales de oficina y cómputo</t>
  </si>
  <si>
    <t>2.99.02</t>
  </si>
  <si>
    <t>Útiles y materiales médico, hospitalario y de investig.</t>
  </si>
  <si>
    <t>2.99.03</t>
  </si>
  <si>
    <t>Productos de papel, cartón e impresos</t>
  </si>
  <si>
    <t>2.99.04</t>
  </si>
  <si>
    <t>Textiles y vestuario</t>
  </si>
  <si>
    <t>2.99.05</t>
  </si>
  <si>
    <t>Útiles y materiales de limpieza</t>
  </si>
  <si>
    <t>2.99.06</t>
  </si>
  <si>
    <t>Útiles y materiales de resguardo y seguridad</t>
  </si>
  <si>
    <t>2.99.07</t>
  </si>
  <si>
    <t>Útiles y materiales de cocina y comedor</t>
  </si>
  <si>
    <t>2.99.99</t>
  </si>
  <si>
    <t>Otros útiles, materiales y suministros diversos</t>
  </si>
  <si>
    <t xml:space="preserve">INT. Y COMISIONES </t>
  </si>
  <si>
    <t>3.01</t>
  </si>
  <si>
    <t>INT. SOBRE TÍTULOS VALORES</t>
  </si>
  <si>
    <t>3.01.01</t>
  </si>
  <si>
    <t xml:space="preserve">Int. sobre títulos valores internos de corto plazo </t>
  </si>
  <si>
    <t>3.01.02</t>
  </si>
  <si>
    <t>Int. sobre títulos valores internos de largo plazo</t>
  </si>
  <si>
    <t>3.01.03</t>
  </si>
  <si>
    <t>Int. sobre tít. valores del sector externo de corto plazo</t>
  </si>
  <si>
    <t>3.01.04</t>
  </si>
  <si>
    <t>Int. sobre tít. valores del sector externo de largo plazo</t>
  </si>
  <si>
    <t>3.02</t>
  </si>
  <si>
    <t>INT. SOBRE PRÉSTAMOS</t>
  </si>
  <si>
    <t>3.02.01</t>
  </si>
  <si>
    <t xml:space="preserve">Int. sobre préstamos del Gobierno Central </t>
  </si>
  <si>
    <t>3.02.02</t>
  </si>
  <si>
    <t>Int. sobre préstamos de Órganos Desconcentrados</t>
  </si>
  <si>
    <t>3.02.03</t>
  </si>
  <si>
    <t>Int. sobre préstamos de Inst. Descentraliz. no Empres.</t>
  </si>
  <si>
    <t>3.02.04</t>
  </si>
  <si>
    <t>Int. sobre préstamos de Gobiernos Locales</t>
  </si>
  <si>
    <t>3.02.05</t>
  </si>
  <si>
    <t>Int. sobre préstamos de Empresas Púb. no Financieras</t>
  </si>
  <si>
    <t>3.02.06</t>
  </si>
  <si>
    <t xml:space="preserve">Int. sobre préstamos de Instituciones Púb. Financieras   </t>
  </si>
  <si>
    <t>3.02.07</t>
  </si>
  <si>
    <t>Int. sobre préstamos del Sector Privado</t>
  </si>
  <si>
    <t>3.02.08</t>
  </si>
  <si>
    <t>Int. sobre préstamos del Sector Externo</t>
  </si>
  <si>
    <t>3.03</t>
  </si>
  <si>
    <t>INT. SOBRE OTRAS OBLIGACIONES</t>
  </si>
  <si>
    <t>3.03.01</t>
  </si>
  <si>
    <t>Int. sobre depósitos bancarios a la vista</t>
  </si>
  <si>
    <t>3.03.99</t>
  </si>
  <si>
    <t>Otros Int. sobre otras obligaciones</t>
  </si>
  <si>
    <t>3.04</t>
  </si>
  <si>
    <t>COMISIONES Y OTROS GASTOS</t>
  </si>
  <si>
    <t>3.04.01</t>
  </si>
  <si>
    <t>Comisiones y otros gastos sobre títulos valores internos</t>
  </si>
  <si>
    <t>3.04.02</t>
  </si>
  <si>
    <t>Comisiones  y otros gastos sobre tít. valores del sector externo</t>
  </si>
  <si>
    <t>3.04.03</t>
  </si>
  <si>
    <t>Comisiones y otros gastos sobre préstamos internos</t>
  </si>
  <si>
    <t>3.04.04</t>
  </si>
  <si>
    <t>Comisiones y otros gastos sobre prést.del sector externo</t>
  </si>
  <si>
    <t>3.04.05</t>
  </si>
  <si>
    <t>Diferencias por tipo de cambio</t>
  </si>
  <si>
    <t>ACTIVOS FINANCIEROS</t>
  </si>
  <si>
    <t>4.01</t>
  </si>
  <si>
    <t>PRÉSTAMOS</t>
  </si>
  <si>
    <t>4.01.01</t>
  </si>
  <si>
    <t>Préstamos al Gobierno Central</t>
  </si>
  <si>
    <t>4.01.02</t>
  </si>
  <si>
    <t>Préstamos a Órganos Desconcentrados</t>
  </si>
  <si>
    <t>4.01.03</t>
  </si>
  <si>
    <t>Préstamos a Instituc. Descentraliz. no  Empresariales</t>
  </si>
  <si>
    <t>4.01.04</t>
  </si>
  <si>
    <t>Préstamos a Gobiernos Locales</t>
  </si>
  <si>
    <t>4.01.05</t>
  </si>
  <si>
    <t>Préstamos a Empresas Públicas no Financieras</t>
  </si>
  <si>
    <t>4.01.06</t>
  </si>
  <si>
    <t>Préstamos a Instituciones Públicas Financieras</t>
  </si>
  <si>
    <t>4.01.07</t>
  </si>
  <si>
    <t>Préstamos al Sector Privado</t>
  </si>
  <si>
    <t>4.01.08</t>
  </si>
  <si>
    <t>Préstamos al  Sector Externo</t>
  </si>
  <si>
    <t>4.02</t>
  </si>
  <si>
    <t>ADQUISICIÓN DE VALORES</t>
  </si>
  <si>
    <t>4.02.01</t>
  </si>
  <si>
    <t>Adquisición de valores del Gobierno Central</t>
  </si>
  <si>
    <t>4.02.02</t>
  </si>
  <si>
    <t>Adquisición de valores de Órganos Desconcentrados</t>
  </si>
  <si>
    <t>4.02.03</t>
  </si>
  <si>
    <t>Adquis. de valores de Inst. Descentraliz. no Empresariales</t>
  </si>
  <si>
    <t>4.02.04</t>
  </si>
  <si>
    <t>Adquisición de valores de Gobiernos Locales</t>
  </si>
  <si>
    <t>4.02.05</t>
  </si>
  <si>
    <t>Adquisición de valores de Empresas Púb. no Financieras</t>
  </si>
  <si>
    <t>4.02.06</t>
  </si>
  <si>
    <t xml:space="preserve">Adquisición de valores de Instituciones Púb. Financieras </t>
  </si>
  <si>
    <t>4.02.07</t>
  </si>
  <si>
    <t>Adquisición de valores del Sector Privado</t>
  </si>
  <si>
    <t>4.02.08</t>
  </si>
  <si>
    <t>Adquisición de valores del Sector Externo</t>
  </si>
  <si>
    <t>4.99</t>
  </si>
  <si>
    <t>OTROS ACTIVOS FINANCIEROS</t>
  </si>
  <si>
    <t>4.99.01</t>
  </si>
  <si>
    <t>Aportes de Capital a Empresas</t>
  </si>
  <si>
    <t>4.99.99</t>
  </si>
  <si>
    <t>Otros activos financieros</t>
  </si>
  <si>
    <t>BIENES DURADEROS</t>
  </si>
  <si>
    <t>5.01</t>
  </si>
  <si>
    <t>MAQUINARIA, EQUIPO Y MOBILARIO</t>
  </si>
  <si>
    <t>5.01.01</t>
  </si>
  <si>
    <t>Maquinaria y equipo para la producción</t>
  </si>
  <si>
    <t>5.01.02</t>
  </si>
  <si>
    <t>Equipo de transporte</t>
  </si>
  <si>
    <t>5.01.03</t>
  </si>
  <si>
    <t>Equipo de comunicación</t>
  </si>
  <si>
    <t>5.01.04</t>
  </si>
  <si>
    <t>Equipo y mobiliario de oficina</t>
  </si>
  <si>
    <t>5.01.05</t>
  </si>
  <si>
    <t>Equipo de  cómputo</t>
  </si>
  <si>
    <t>5.01.06</t>
  </si>
  <si>
    <t>Equipo sanitario, de laboratorio e investigación</t>
  </si>
  <si>
    <t>5.01.07</t>
  </si>
  <si>
    <t>Equipo y mobiliario educacional, deportivo y recreativo</t>
  </si>
  <si>
    <t>5.01.99</t>
  </si>
  <si>
    <t>Maquinaria, equipo y mobiliario diverso</t>
  </si>
  <si>
    <t>5.02</t>
  </si>
  <si>
    <t>CONSTRUCCIONES, ADICIONES Y MEJORAS</t>
  </si>
  <si>
    <t>5.02.01</t>
  </si>
  <si>
    <t>Edificios</t>
  </si>
  <si>
    <t>5.02.02</t>
  </si>
  <si>
    <t>Vías de comunicación terrestre</t>
  </si>
  <si>
    <t>5.02.03</t>
  </si>
  <si>
    <t>Vías férreas</t>
  </si>
  <si>
    <t>5.02.04</t>
  </si>
  <si>
    <t>Obras marítimas y fluviales</t>
  </si>
  <si>
    <t>5.02.05</t>
  </si>
  <si>
    <t>Aeropuertos</t>
  </si>
  <si>
    <t>5.02.06</t>
  </si>
  <si>
    <t>Obras Urbanísticas</t>
  </si>
  <si>
    <t>5.02.07</t>
  </si>
  <si>
    <t>Instalaciones</t>
  </si>
  <si>
    <t>5.02.99</t>
  </si>
  <si>
    <t>Otras construcciones adiciones y mejoras</t>
  </si>
  <si>
    <t>5.03</t>
  </si>
  <si>
    <t>BIENES PREEXISTENTES</t>
  </si>
  <si>
    <t>5.03.01</t>
  </si>
  <si>
    <t>Terrenos</t>
  </si>
  <si>
    <t>5.03.02</t>
  </si>
  <si>
    <t>Edificios preexistentes</t>
  </si>
  <si>
    <t>5.03.99</t>
  </si>
  <si>
    <t>Otras obras preexistentes</t>
  </si>
  <si>
    <t>5.99</t>
  </si>
  <si>
    <t>BIENES DURADEROS DIVERSOS</t>
  </si>
  <si>
    <t>5.99.01</t>
  </si>
  <si>
    <t>Semovientes</t>
  </si>
  <si>
    <t>5.99.02</t>
  </si>
  <si>
    <t>Piezas y obras de colección</t>
  </si>
  <si>
    <t>5.99.03</t>
  </si>
  <si>
    <t>Bienes intangibles</t>
  </si>
  <si>
    <t>5.99.99</t>
  </si>
  <si>
    <t>Otros bienes duraderos</t>
  </si>
  <si>
    <t>TRANSF. CORRIENTES</t>
  </si>
  <si>
    <t>6.01</t>
  </si>
  <si>
    <t>TRANSF. CORRIENTES AL SECTOR PÚBLICO</t>
  </si>
  <si>
    <t>6.01.01</t>
  </si>
  <si>
    <t>Transferencias corrientes al Gobierno Central</t>
  </si>
  <si>
    <t>6.01.02</t>
  </si>
  <si>
    <t>Transferencias corrientes a Órganos Desconcentrados</t>
  </si>
  <si>
    <t>6.01.03</t>
  </si>
  <si>
    <t>Transferencias corrientes a Instituciones Descentralizadas No Empresariales</t>
  </si>
  <si>
    <t>6.01.04</t>
  </si>
  <si>
    <t>Transferencias corrientes a Gobiernos Locales</t>
  </si>
  <si>
    <t>6.01.05</t>
  </si>
  <si>
    <t>Transferencias corrientes a Empresas Públicas No Financieras</t>
  </si>
  <si>
    <t>6.01.06</t>
  </si>
  <si>
    <t>Transferencias corrientes a Instituciones Públicas Financieras</t>
  </si>
  <si>
    <t>6.01.07</t>
  </si>
  <si>
    <t>Dividendos</t>
  </si>
  <si>
    <t>6.01.08</t>
  </si>
  <si>
    <t>Fondos en Fideicomiso para gasto corriente</t>
  </si>
  <si>
    <t>6.01.09</t>
  </si>
  <si>
    <t>Impuestos por transferir</t>
  </si>
  <si>
    <t>6.02</t>
  </si>
  <si>
    <t>TRANSF. CORRIENTES A PERSONAS</t>
  </si>
  <si>
    <t>6.02.01</t>
  </si>
  <si>
    <t>Becas a funcionarios</t>
  </si>
  <si>
    <t>6.02.02</t>
  </si>
  <si>
    <t>Becas a terceras personas</t>
  </si>
  <si>
    <t>6.02.03</t>
  </si>
  <si>
    <t xml:space="preserve">Ayudas a funcionarios </t>
  </si>
  <si>
    <t>6.02.99</t>
  </si>
  <si>
    <t>Otras Transf. a personas</t>
  </si>
  <si>
    <t>6.03</t>
  </si>
  <si>
    <t xml:space="preserve">PRESTACIONES </t>
  </si>
  <si>
    <t>6.03.01</t>
  </si>
  <si>
    <t>Prestaciones legales</t>
  </si>
  <si>
    <t>6.03.02</t>
  </si>
  <si>
    <t xml:space="preserve">Pensiones y jubilaciones contributivas </t>
  </si>
  <si>
    <t>6.03.03</t>
  </si>
  <si>
    <t xml:space="preserve">Pensiones no contributivas </t>
  </si>
  <si>
    <t>6.03.04</t>
  </si>
  <si>
    <t xml:space="preserve">Decimotercer mes de pensiones y  jubilaciones </t>
  </si>
  <si>
    <t>6.03.99</t>
  </si>
  <si>
    <t>Otras prestaciones</t>
  </si>
  <si>
    <t>6.04</t>
  </si>
  <si>
    <t>TRANSFERENCIAS CORRIENTES A ENTIDADES PRIVADAS SIN FINES DE LUCRO</t>
  </si>
  <si>
    <t>6.04.01</t>
  </si>
  <si>
    <t>Transferencias corrientes a asociaciones</t>
  </si>
  <si>
    <t>6.04.02</t>
  </si>
  <si>
    <t xml:space="preserve">Transferencias corrientes a fundaciones          </t>
  </si>
  <si>
    <t>6.04.03</t>
  </si>
  <si>
    <t>Transferencias corrientes a cooperativas</t>
  </si>
  <si>
    <t>6.04.04</t>
  </si>
  <si>
    <t>Transferencias corrientes a otras entidades privadas sin fines de lucro</t>
  </si>
  <si>
    <t>6.05</t>
  </si>
  <si>
    <t>TRANSFERENCIAS CORRIENTES A EMPRESAS PRIVADAS</t>
  </si>
  <si>
    <t>6.05.01</t>
  </si>
  <si>
    <t>Transferencias corrientes a empresas privadas</t>
  </si>
  <si>
    <t>6.06</t>
  </si>
  <si>
    <t>OTRAS TRANSF. CORRIENTES AL SECTOR PRIVADO</t>
  </si>
  <si>
    <t>6.06.01</t>
  </si>
  <si>
    <t>Indemnizaciones</t>
  </si>
  <si>
    <t>6.06.02</t>
  </si>
  <si>
    <t>Reintegros o devoluciones</t>
  </si>
  <si>
    <t>6.07</t>
  </si>
  <si>
    <t>TRANSFERENCIAS CORRIENTES AL SECTOR EXTERNO</t>
  </si>
  <si>
    <t>6.07.01</t>
  </si>
  <si>
    <t>Transferencias corrientes a organismos internacionales</t>
  </si>
  <si>
    <t>6.07.02</t>
  </si>
  <si>
    <t xml:space="preserve">Otras transferencias corrientes al sector externo </t>
  </si>
  <si>
    <t>TRANSFERENCIAS DE CAPITAL</t>
  </si>
  <si>
    <t>7.01</t>
  </si>
  <si>
    <t>TRANSFERENCIAS DE CAPITAL  AL SECTOR PÚBLICO</t>
  </si>
  <si>
    <t>7.01.01</t>
  </si>
  <si>
    <t>Transferencias  de capital al Gobierno Central</t>
  </si>
  <si>
    <t>7.01.02</t>
  </si>
  <si>
    <t>Transferencias de capital  a Órganos Desconcentrados</t>
  </si>
  <si>
    <t>7.01.03</t>
  </si>
  <si>
    <t>Transferencias de capital a Instituciones Descentralizadas no Empresariales</t>
  </si>
  <si>
    <t>7.01.04</t>
  </si>
  <si>
    <t>Transferencias de capital a Gobiernos Locales</t>
  </si>
  <si>
    <t>7.01.05</t>
  </si>
  <si>
    <t>Transferencias de capital a Empresas Públicas no Financieras</t>
  </si>
  <si>
    <t>7.01.06</t>
  </si>
  <si>
    <t>Transferencias de capital a Instituciones Públicas Financieras</t>
  </si>
  <si>
    <t>7.01.07</t>
  </si>
  <si>
    <t xml:space="preserve">Fondos en fideicomiso para gasto de capital </t>
  </si>
  <si>
    <t>7.02</t>
  </si>
  <si>
    <t>TRANSFERENCIAS DE CAPITAL  A PERSONAS</t>
  </si>
  <si>
    <t>7.02.01</t>
  </si>
  <si>
    <t>Transferencias de capital a personas</t>
  </si>
  <si>
    <t>7.03</t>
  </si>
  <si>
    <t>TRANSFERENCIAS DE CAPITAL  A ENTIDADES PRIVADAS SIN FINES DE LUCRO</t>
  </si>
  <si>
    <t>7.03.01</t>
  </si>
  <si>
    <t>Transferencias de capital a asociaciones</t>
  </si>
  <si>
    <t>7.03.02</t>
  </si>
  <si>
    <t xml:space="preserve">Transferencias de capital a fundaciones   </t>
  </si>
  <si>
    <t>7.03.03</t>
  </si>
  <si>
    <t>Transferencias de capital a cooperativas</t>
  </si>
  <si>
    <t>7.03.99</t>
  </si>
  <si>
    <t>Transferencias de capital a otras entidades privadas sin fines de lucro</t>
  </si>
  <si>
    <t>7.04</t>
  </si>
  <si>
    <t>TRANSFERENCIAS DE CAPITAL  A EMPRESAS PRIVADAS</t>
  </si>
  <si>
    <t>7.04.01</t>
  </si>
  <si>
    <t>Transferencias de capital a empresas privadas</t>
  </si>
  <si>
    <t>7.05</t>
  </si>
  <si>
    <t>TRANSFERENCIAS DE CAPITAL  AL SECTOR EXTERNO</t>
  </si>
  <si>
    <t>7.05.01</t>
  </si>
  <si>
    <t>Transferencias de capital  a Organismos Internacionales</t>
  </si>
  <si>
    <t>7.05.02</t>
  </si>
  <si>
    <t>Otras transferencias de capital al sector externo</t>
  </si>
  <si>
    <t xml:space="preserve">AMORTIZACIÓN </t>
  </si>
  <si>
    <t>8.01</t>
  </si>
  <si>
    <t>AMORTIZ. DE TÍTULOS VALORES</t>
  </si>
  <si>
    <t>8.01.01</t>
  </si>
  <si>
    <t>Amortiz. de títulos valores internos de corto plazo</t>
  </si>
  <si>
    <t>8.01.02</t>
  </si>
  <si>
    <t>Amortiz. de títulos valores internos de largo plazo</t>
  </si>
  <si>
    <t>8.01.03</t>
  </si>
  <si>
    <t>Amortiz. de títulos valores del sector externo de corto plazo</t>
  </si>
  <si>
    <t>8.01.04</t>
  </si>
  <si>
    <t>Amortiz. de títulos valores del sector externo de largo plazo</t>
  </si>
  <si>
    <t>8.02</t>
  </si>
  <si>
    <t>AMORTIZ. DE PRÉSTAMOS</t>
  </si>
  <si>
    <t>8.02.01</t>
  </si>
  <si>
    <t>Amortiz. de préstamos del  Gobierno Central</t>
  </si>
  <si>
    <t>8.02.02</t>
  </si>
  <si>
    <t>Amortiz. de préstamos de Órganos Desconcentrados</t>
  </si>
  <si>
    <t>8.02.03</t>
  </si>
  <si>
    <t>Amortiz.de préstamos de Inst. Descentraliz. no Empresariales</t>
  </si>
  <si>
    <t>8.02.04</t>
  </si>
  <si>
    <t>Amortiz. de préstamos de  Gobiernos Locales</t>
  </si>
  <si>
    <t>8.02.05</t>
  </si>
  <si>
    <t>Amortiz. de préstamos de Empresas Públicas no Financieras</t>
  </si>
  <si>
    <t>8.02.06</t>
  </si>
  <si>
    <t xml:space="preserve">Amortiz. de préstamos de Instituciones Públicas Financieras </t>
  </si>
  <si>
    <t>8.02.07</t>
  </si>
  <si>
    <t>Amortiz. de préstamos del Sector Privado</t>
  </si>
  <si>
    <t>8.02.08</t>
  </si>
  <si>
    <t>Amortiz. de préstamos de Sector Externo</t>
  </si>
  <si>
    <t>AMORTIZ. DE OTRAS OBLIGACIONES</t>
  </si>
  <si>
    <t>8.03.01</t>
  </si>
  <si>
    <t>Amortización de otras obligaciones</t>
  </si>
  <si>
    <t>CUENTAS ESPECIALES</t>
  </si>
  <si>
    <t>9.01</t>
  </si>
  <si>
    <t>CUENTAS ESPECIALES DIVERSAS</t>
  </si>
  <si>
    <t>9.01.01</t>
  </si>
  <si>
    <t>Gastos confidenciales</t>
  </si>
  <si>
    <t>9.02</t>
  </si>
  <si>
    <t>SUMAS SIN ASIGNACIÓN PRESUPUESTARIA</t>
  </si>
  <si>
    <t>9.02.01</t>
  </si>
  <si>
    <t>Sumas libres sin asignación presupuestaria</t>
  </si>
  <si>
    <t>9.02.02</t>
  </si>
  <si>
    <t>Sumas con destino específico sin asignación presupuestaria</t>
  </si>
  <si>
    <r>
      <t xml:space="preserve">Alquiler  </t>
    </r>
    <r>
      <rPr>
        <sz val="10"/>
        <color indexed="8"/>
        <rFont val="Arial"/>
        <family val="2"/>
      </rPr>
      <t>de equipo y derechos para telecomunicaciones</t>
    </r>
  </si>
  <si>
    <t xml:space="preserve">    Impuestos sobre la propiedad de bienes inmuebles          </t>
  </si>
  <si>
    <r>
      <t xml:space="preserve">Transferencias de capital  a </t>
    </r>
    <r>
      <rPr>
        <sz val="10"/>
        <color indexed="10"/>
        <rFont val="Arial"/>
        <family val="2"/>
      </rPr>
      <t>O</t>
    </r>
    <r>
      <rPr>
        <sz val="10"/>
        <rFont val="Arial"/>
        <family val="2"/>
      </rPr>
      <t xml:space="preserve">rganismos </t>
    </r>
    <r>
      <rPr>
        <sz val="10"/>
        <color indexed="10"/>
        <rFont val="Arial"/>
        <family val="2"/>
      </rPr>
      <t>I</t>
    </r>
    <r>
      <rPr>
        <sz val="10"/>
        <rFont val="Arial"/>
        <family val="2"/>
      </rPr>
      <t>nternacionales</t>
    </r>
  </si>
  <si>
    <t xml:space="preserve">   Impuestos sobre la propiedad de bienes inmuebles          </t>
  </si>
  <si>
    <t xml:space="preserve">   Equipo de  cómputo</t>
  </si>
  <si>
    <t xml:space="preserve">    Transferencias de capital a Organismos Internacionales</t>
  </si>
  <si>
    <t>MINISTERIO DE CIENCIA, INNOVACION, TECNOLOGIA Y TELECOMUNICACIONES</t>
  </si>
  <si>
    <t>89300 CORDIANCION Y DESARROLLO CIENTIFICO Y TECNOLOGICO</t>
  </si>
  <si>
    <t>89900 RECTORIA  DEL SECTOR TELECOMUNICACIONES</t>
  </si>
  <si>
    <t>DIFERENCIA</t>
  </si>
  <si>
    <t>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</si>
</sst>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0.000%"/>
    <numFmt numFmtId="166" formatCode="0.0%"/>
  </numFmts>
  <fonts count="18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u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10"/>
      <color indexed="10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u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" fontId="3" fillId="0" borderId="0" xfId="0" applyNumberFormat="1" applyFont="1"/>
    <xf numFmtId="0" fontId="3" fillId="0" borderId="0" xfId="0" applyFont="1"/>
    <xf numFmtId="1" fontId="3" fillId="0" borderId="0" xfId="0" applyNumberFormat="1" applyFont="1" applyFill="1"/>
    <xf numFmtId="0" fontId="3" fillId="0" borderId="0" xfId="0" applyFont="1" applyFill="1"/>
    <xf numFmtId="0" fontId="3" fillId="0" borderId="0" xfId="0" applyFont="1" applyBorder="1"/>
    <xf numFmtId="0" fontId="4" fillId="0" borderId="0" xfId="0" applyFont="1"/>
    <xf numFmtId="0" fontId="3" fillId="0" borderId="1" xfId="0" applyFont="1" applyBorder="1"/>
    <xf numFmtId="1" fontId="3" fillId="0" borderId="1" xfId="0" applyNumberFormat="1" applyFont="1" applyBorder="1"/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164" fontId="3" fillId="0" borderId="0" xfId="0" applyNumberFormat="1" applyFont="1"/>
    <xf numFmtId="164" fontId="3" fillId="0" borderId="0" xfId="1" applyNumberFormat="1" applyFont="1"/>
    <xf numFmtId="0" fontId="2" fillId="0" borderId="3" xfId="0" applyFont="1" applyFill="1" applyBorder="1"/>
    <xf numFmtId="0" fontId="3" fillId="0" borderId="3" xfId="0" applyFont="1" applyBorder="1"/>
    <xf numFmtId="0" fontId="4" fillId="0" borderId="0" xfId="0" applyFont="1" applyAlignment="1">
      <alignment horizontal="left"/>
    </xf>
    <xf numFmtId="0" fontId="2" fillId="0" borderId="0" xfId="0" applyFont="1" applyFill="1" applyBorder="1"/>
    <xf numFmtId="0" fontId="2" fillId="0" borderId="0" xfId="0" applyFont="1"/>
    <xf numFmtId="0" fontId="3" fillId="0" borderId="0" xfId="0" quotePrefix="1" applyFont="1"/>
    <xf numFmtId="164" fontId="3" fillId="0" borderId="0" xfId="1" applyNumberFormat="1" applyFont="1" applyBorder="1"/>
    <xf numFmtId="0" fontId="2" fillId="0" borderId="3" xfId="0" applyFont="1" applyBorder="1"/>
    <xf numFmtId="164" fontId="2" fillId="0" borderId="3" xfId="1" applyNumberFormat="1" applyFont="1" applyBorder="1"/>
    <xf numFmtId="0" fontId="3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 indent="1"/>
    </xf>
    <xf numFmtId="0" fontId="3" fillId="0" borderId="5" xfId="0" applyFont="1" applyBorder="1"/>
    <xf numFmtId="1" fontId="9" fillId="0" borderId="0" xfId="0" applyNumberFormat="1" applyFont="1"/>
    <xf numFmtId="0" fontId="2" fillId="0" borderId="0" xfId="0" applyFont="1" applyFill="1"/>
    <xf numFmtId="1" fontId="2" fillId="0" borderId="0" xfId="0" applyNumberFormat="1" applyFont="1"/>
    <xf numFmtId="1" fontId="2" fillId="0" borderId="0" xfId="0" applyNumberFormat="1" applyFont="1" applyFill="1"/>
    <xf numFmtId="0" fontId="2" fillId="0" borderId="0" xfId="0" applyFont="1" applyBorder="1"/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 indent="1"/>
    </xf>
    <xf numFmtId="0" fontId="12" fillId="0" borderId="0" xfId="0" applyFont="1" applyBorder="1"/>
    <xf numFmtId="0" fontId="13" fillId="0" borderId="0" xfId="0" applyFont="1" applyBorder="1"/>
    <xf numFmtId="1" fontId="2" fillId="0" borderId="1" xfId="0" applyNumberFormat="1" applyFont="1" applyBorder="1" applyAlignment="1">
      <alignment horizontal="center"/>
    </xf>
    <xf numFmtId="0" fontId="5" fillId="0" borderId="0" xfId="0" applyFont="1" applyFill="1"/>
    <xf numFmtId="0" fontId="16" fillId="0" borderId="0" xfId="0" applyFont="1" applyFill="1" applyBorder="1" applyAlignment="1">
      <alignment horizontal="left" indent="1"/>
    </xf>
    <xf numFmtId="0" fontId="12" fillId="0" borderId="0" xfId="0" applyFont="1" applyFill="1" applyBorder="1"/>
    <xf numFmtId="0" fontId="16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4" fillId="0" borderId="0" xfId="0" quotePrefix="1" applyFont="1" applyAlignment="1">
      <alignment horizontal="center"/>
    </xf>
    <xf numFmtId="43" fontId="3" fillId="0" borderId="0" xfId="2" applyFont="1"/>
    <xf numFmtId="43" fontId="9" fillId="0" borderId="0" xfId="2" applyFont="1"/>
    <xf numFmtId="43" fontId="6" fillId="0" borderId="0" xfId="2" applyFont="1"/>
    <xf numFmtId="43" fontId="2" fillId="0" borderId="0" xfId="2" applyFont="1"/>
    <xf numFmtId="43" fontId="2" fillId="0" borderId="0" xfId="2" applyFont="1" applyFill="1"/>
    <xf numFmtId="43" fontId="3" fillId="0" borderId="0" xfId="2" applyFont="1" applyFill="1"/>
    <xf numFmtId="4" fontId="0" fillId="0" borderId="0" xfId="0" applyNumberFormat="1" applyAlignment="1">
      <alignment horizontal="right"/>
    </xf>
    <xf numFmtId="43" fontId="3" fillId="0" borderId="1" xfId="2" applyFont="1" applyBorder="1"/>
    <xf numFmtId="43" fontId="3" fillId="0" borderId="5" xfId="2" applyFont="1" applyBorder="1"/>
    <xf numFmtId="43" fontId="13" fillId="0" borderId="0" xfId="2" applyFont="1" applyBorder="1"/>
    <xf numFmtId="43" fontId="12" fillId="0" borderId="0" xfId="2" applyFont="1" applyBorder="1"/>
    <xf numFmtId="10" fontId="9" fillId="0" borderId="0" xfId="3" applyNumberFormat="1" applyFont="1"/>
    <xf numFmtId="43" fontId="6" fillId="0" borderId="0" xfId="0" applyNumberFormat="1" applyFont="1"/>
    <xf numFmtId="0" fontId="9" fillId="0" borderId="0" xfId="0" applyFont="1"/>
    <xf numFmtId="165" fontId="9" fillId="0" borderId="0" xfId="3" applyNumberFormat="1" applyFont="1"/>
    <xf numFmtId="43" fontId="9" fillId="0" borderId="0" xfId="2" applyNumberFormat="1" applyFont="1"/>
    <xf numFmtId="166" fontId="6" fillId="0" borderId="0" xfId="3" applyNumberFormat="1" applyFont="1"/>
    <xf numFmtId="10" fontId="6" fillId="0" borderId="0" xfId="3" applyNumberFormat="1" applyFont="1"/>
    <xf numFmtId="0" fontId="3" fillId="2" borderId="0" xfId="0" applyFont="1" applyFill="1"/>
    <xf numFmtId="43" fontId="6" fillId="2" borderId="0" xfId="0" applyNumberFormat="1" applyFont="1" applyFill="1"/>
    <xf numFmtId="0" fontId="6" fillId="2" borderId="0" xfId="0" applyFont="1" applyFill="1"/>
    <xf numFmtId="166" fontId="17" fillId="0" borderId="0" xfId="3" applyNumberFormat="1" applyFont="1"/>
    <xf numFmtId="0" fontId="6" fillId="0" borderId="0" xfId="0" applyFont="1" applyAlignment="1">
      <alignment horizontal="center" vertical="center"/>
    </xf>
    <xf numFmtId="43" fontId="3" fillId="2" borderId="0" xfId="2" applyFont="1" applyFill="1"/>
    <xf numFmtId="43" fontId="3" fillId="2" borderId="1" xfId="2" applyFont="1" applyFill="1" applyBorder="1"/>
    <xf numFmtId="43" fontId="3" fillId="2" borderId="5" xfId="2" applyFont="1" applyFill="1" applyBorder="1"/>
    <xf numFmtId="43" fontId="9" fillId="2" borderId="0" xfId="2" applyFont="1" applyFill="1"/>
    <xf numFmtId="43" fontId="2" fillId="2" borderId="0" xfId="2" applyFont="1" applyFill="1"/>
    <xf numFmtId="43" fontId="13" fillId="2" borderId="0" xfId="2" applyFont="1" applyFill="1" applyBorder="1"/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5" fillId="0" borderId="6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</cellXfs>
  <cellStyles count="4">
    <cellStyle name="Millares" xfId="2" builtinId="3"/>
    <cellStyle name="Millares [0]" xfId="1" builtinId="6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12614" name="Line 1">
          <a:extLst>
            <a:ext uri="{FF2B5EF4-FFF2-40B4-BE49-F238E27FC236}">
              <a16:creationId xmlns:a16="http://schemas.microsoft.com/office/drawing/2014/main" id="{1B900870-E322-472E-925C-C3831EBDB919}"/>
            </a:ext>
          </a:extLst>
        </xdr:cNvPr>
        <xdr:cNvSpPr>
          <a:spLocks noChangeShapeType="1"/>
        </xdr:cNvSpPr>
      </xdr:nvSpPr>
      <xdr:spPr bwMode="auto">
        <a:xfrm>
          <a:off x="8410575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4</xdr:col>
      <xdr:colOff>1295400</xdr:colOff>
      <xdr:row>11</xdr:row>
      <xdr:rowOff>0</xdr:rowOff>
    </xdr:to>
    <xdr:sp macro="" textlink="">
      <xdr:nvSpPr>
        <xdr:cNvPr id="12615" name="Line 2">
          <a:extLst>
            <a:ext uri="{FF2B5EF4-FFF2-40B4-BE49-F238E27FC236}">
              <a16:creationId xmlns:a16="http://schemas.microsoft.com/office/drawing/2014/main" id="{E2EDF379-0E27-48C7-8049-8E74A257C832}"/>
            </a:ext>
          </a:extLst>
        </xdr:cNvPr>
        <xdr:cNvSpPr>
          <a:spLocks noChangeShapeType="1"/>
        </xdr:cNvSpPr>
      </xdr:nvSpPr>
      <xdr:spPr bwMode="auto">
        <a:xfrm>
          <a:off x="2552700" y="16954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12</xdr:row>
      <xdr:rowOff>0</xdr:rowOff>
    </xdr:from>
    <xdr:to>
      <xdr:col>4</xdr:col>
      <xdr:colOff>9525</xdr:colOff>
      <xdr:row>12</xdr:row>
      <xdr:rowOff>0</xdr:rowOff>
    </xdr:to>
    <xdr:sp macro="" textlink="">
      <xdr:nvSpPr>
        <xdr:cNvPr id="12616" name="Line 3">
          <a:extLst>
            <a:ext uri="{FF2B5EF4-FFF2-40B4-BE49-F238E27FC236}">
              <a16:creationId xmlns:a16="http://schemas.microsoft.com/office/drawing/2014/main" id="{BE67662A-CE5C-4D22-9001-889C969079D2}"/>
            </a:ext>
          </a:extLst>
        </xdr:cNvPr>
        <xdr:cNvSpPr>
          <a:spLocks noChangeShapeType="1"/>
        </xdr:cNvSpPr>
      </xdr:nvSpPr>
      <xdr:spPr bwMode="auto">
        <a:xfrm>
          <a:off x="2562225" y="1847850"/>
          <a:ext cx="453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2617" name="Line 4">
          <a:extLst>
            <a:ext uri="{FF2B5EF4-FFF2-40B4-BE49-F238E27FC236}">
              <a16:creationId xmlns:a16="http://schemas.microsoft.com/office/drawing/2014/main" id="{1A0A0620-BB10-4456-95DA-76F5B78680FC}"/>
            </a:ext>
          </a:extLst>
        </xdr:cNvPr>
        <xdr:cNvSpPr>
          <a:spLocks noChangeShapeType="1"/>
        </xdr:cNvSpPr>
      </xdr:nvSpPr>
      <xdr:spPr bwMode="auto">
        <a:xfrm>
          <a:off x="2552700" y="1847850"/>
          <a:ext cx="5857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12618" name="Line 6">
          <a:extLst>
            <a:ext uri="{FF2B5EF4-FFF2-40B4-BE49-F238E27FC236}">
              <a16:creationId xmlns:a16="http://schemas.microsoft.com/office/drawing/2014/main" id="{5C4EAA4A-8F3C-4A72-AD0B-A5EA4B260F3A}"/>
            </a:ext>
          </a:extLst>
        </xdr:cNvPr>
        <xdr:cNvSpPr>
          <a:spLocks noChangeShapeType="1"/>
        </xdr:cNvSpPr>
      </xdr:nvSpPr>
      <xdr:spPr bwMode="auto">
        <a:xfrm>
          <a:off x="8410575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12619" name="Line 7">
          <a:extLst>
            <a:ext uri="{FF2B5EF4-FFF2-40B4-BE49-F238E27FC236}">
              <a16:creationId xmlns:a16="http://schemas.microsoft.com/office/drawing/2014/main" id="{3CE8B3CE-7900-4B02-8078-B276B8C8E82C}"/>
            </a:ext>
          </a:extLst>
        </xdr:cNvPr>
        <xdr:cNvSpPr>
          <a:spLocks noChangeShapeType="1"/>
        </xdr:cNvSpPr>
      </xdr:nvSpPr>
      <xdr:spPr bwMode="auto">
        <a:xfrm>
          <a:off x="8410575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12620" name="Line 8">
          <a:extLst>
            <a:ext uri="{FF2B5EF4-FFF2-40B4-BE49-F238E27FC236}">
              <a16:creationId xmlns:a16="http://schemas.microsoft.com/office/drawing/2014/main" id="{81A6A4A0-BC32-4B69-9A07-79A877A77538}"/>
            </a:ext>
          </a:extLst>
        </xdr:cNvPr>
        <xdr:cNvSpPr>
          <a:spLocks noChangeShapeType="1"/>
        </xdr:cNvSpPr>
      </xdr:nvSpPr>
      <xdr:spPr bwMode="auto">
        <a:xfrm>
          <a:off x="8410575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12621" name="Line 9">
          <a:extLst>
            <a:ext uri="{FF2B5EF4-FFF2-40B4-BE49-F238E27FC236}">
              <a16:creationId xmlns:a16="http://schemas.microsoft.com/office/drawing/2014/main" id="{567E9E75-314B-4318-A50F-F69F3BA61BDA}"/>
            </a:ext>
          </a:extLst>
        </xdr:cNvPr>
        <xdr:cNvSpPr>
          <a:spLocks noChangeShapeType="1"/>
        </xdr:cNvSpPr>
      </xdr:nvSpPr>
      <xdr:spPr bwMode="auto">
        <a:xfrm>
          <a:off x="8410575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13</xdr:row>
      <xdr:rowOff>19050</xdr:rowOff>
    </xdr:from>
    <xdr:to>
      <xdr:col>5</xdr:col>
      <xdr:colOff>9525</xdr:colOff>
      <xdr:row>13</xdr:row>
      <xdr:rowOff>19050</xdr:rowOff>
    </xdr:to>
    <xdr:sp macro="" textlink="">
      <xdr:nvSpPr>
        <xdr:cNvPr id="12622" name="Line 10">
          <a:extLst>
            <a:ext uri="{FF2B5EF4-FFF2-40B4-BE49-F238E27FC236}">
              <a16:creationId xmlns:a16="http://schemas.microsoft.com/office/drawing/2014/main" id="{247FB4C5-41C5-4625-A172-59CCFA023CC7}"/>
            </a:ext>
          </a:extLst>
        </xdr:cNvPr>
        <xdr:cNvSpPr>
          <a:spLocks noChangeShapeType="1"/>
        </xdr:cNvSpPr>
      </xdr:nvSpPr>
      <xdr:spPr bwMode="auto">
        <a:xfrm>
          <a:off x="2552700" y="2019300"/>
          <a:ext cx="586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15083" name="Line 4">
          <a:extLst>
            <a:ext uri="{FF2B5EF4-FFF2-40B4-BE49-F238E27FC236}">
              <a16:creationId xmlns:a16="http://schemas.microsoft.com/office/drawing/2014/main" id="{1E2820B5-FF4C-4E91-924D-D13974E587B5}"/>
            </a:ext>
          </a:extLst>
        </xdr:cNvPr>
        <xdr:cNvSpPr>
          <a:spLocks noChangeShapeType="1"/>
        </xdr:cNvSpPr>
      </xdr:nvSpPr>
      <xdr:spPr bwMode="auto">
        <a:xfrm>
          <a:off x="90678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15084" name="Line 12">
          <a:extLst>
            <a:ext uri="{FF2B5EF4-FFF2-40B4-BE49-F238E27FC236}">
              <a16:creationId xmlns:a16="http://schemas.microsoft.com/office/drawing/2014/main" id="{6D0CD94C-070E-4C46-A068-A6C9C989B6E4}"/>
            </a:ext>
          </a:extLst>
        </xdr:cNvPr>
        <xdr:cNvSpPr>
          <a:spLocks noChangeShapeType="1"/>
        </xdr:cNvSpPr>
      </xdr:nvSpPr>
      <xdr:spPr bwMode="auto">
        <a:xfrm>
          <a:off x="90678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5085" name="Line 13">
          <a:extLst>
            <a:ext uri="{FF2B5EF4-FFF2-40B4-BE49-F238E27FC236}">
              <a16:creationId xmlns:a16="http://schemas.microsoft.com/office/drawing/2014/main" id="{E4815070-9E75-450B-914F-9119059DC308}"/>
            </a:ext>
          </a:extLst>
        </xdr:cNvPr>
        <xdr:cNvSpPr>
          <a:spLocks noChangeShapeType="1"/>
        </xdr:cNvSpPr>
      </xdr:nvSpPr>
      <xdr:spPr bwMode="auto">
        <a:xfrm>
          <a:off x="102870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5086" name="Line 14">
          <a:extLst>
            <a:ext uri="{FF2B5EF4-FFF2-40B4-BE49-F238E27FC236}">
              <a16:creationId xmlns:a16="http://schemas.microsoft.com/office/drawing/2014/main" id="{873B9648-5436-4D46-8BC3-A2E74F94AB8D}"/>
            </a:ext>
          </a:extLst>
        </xdr:cNvPr>
        <xdr:cNvSpPr>
          <a:spLocks noChangeShapeType="1"/>
        </xdr:cNvSpPr>
      </xdr:nvSpPr>
      <xdr:spPr bwMode="auto">
        <a:xfrm>
          <a:off x="102870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5087" name="Line 15">
          <a:extLst>
            <a:ext uri="{FF2B5EF4-FFF2-40B4-BE49-F238E27FC236}">
              <a16:creationId xmlns:a16="http://schemas.microsoft.com/office/drawing/2014/main" id="{CFF10EA0-FB1D-40E0-83D0-B042C632A28B}"/>
            </a:ext>
          </a:extLst>
        </xdr:cNvPr>
        <xdr:cNvSpPr>
          <a:spLocks noChangeShapeType="1"/>
        </xdr:cNvSpPr>
      </xdr:nvSpPr>
      <xdr:spPr bwMode="auto">
        <a:xfrm>
          <a:off x="102870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5088" name="Text Box 16">
          <a:extLst>
            <a:ext uri="{FF2B5EF4-FFF2-40B4-BE49-F238E27FC236}">
              <a16:creationId xmlns:a16="http://schemas.microsoft.com/office/drawing/2014/main" id="{C1E09A3E-CA7F-472C-9FA4-7A01B3D33203}"/>
            </a:ext>
          </a:extLst>
        </xdr:cNvPr>
        <xdr:cNvSpPr txBox="1">
          <a:spLocks noChangeArrowheads="1"/>
        </xdr:cNvSpPr>
      </xdr:nvSpPr>
      <xdr:spPr bwMode="auto">
        <a:xfrm>
          <a:off x="47625" y="29337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5089" name="Text Box 17">
          <a:extLst>
            <a:ext uri="{FF2B5EF4-FFF2-40B4-BE49-F238E27FC236}">
              <a16:creationId xmlns:a16="http://schemas.microsoft.com/office/drawing/2014/main" id="{F2801CBE-7F86-4609-9B8B-6F015AF016F7}"/>
            </a:ext>
          </a:extLst>
        </xdr:cNvPr>
        <xdr:cNvSpPr txBox="1">
          <a:spLocks noChangeArrowheads="1"/>
        </xdr:cNvSpPr>
      </xdr:nvSpPr>
      <xdr:spPr bwMode="auto">
        <a:xfrm>
          <a:off x="47625" y="29337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5090" name="Line 18">
          <a:extLst>
            <a:ext uri="{FF2B5EF4-FFF2-40B4-BE49-F238E27FC236}">
              <a16:creationId xmlns:a16="http://schemas.microsoft.com/office/drawing/2014/main" id="{BBFD9C4D-E05A-4D05-8873-BD0A4597B131}"/>
            </a:ext>
          </a:extLst>
        </xdr:cNvPr>
        <xdr:cNvSpPr>
          <a:spLocks noChangeShapeType="1"/>
        </xdr:cNvSpPr>
      </xdr:nvSpPr>
      <xdr:spPr bwMode="auto">
        <a:xfrm>
          <a:off x="102870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5091" name="Line 19">
          <a:extLst>
            <a:ext uri="{FF2B5EF4-FFF2-40B4-BE49-F238E27FC236}">
              <a16:creationId xmlns:a16="http://schemas.microsoft.com/office/drawing/2014/main" id="{B42554F5-E9E8-4899-8146-7FADBEB02A91}"/>
            </a:ext>
          </a:extLst>
        </xdr:cNvPr>
        <xdr:cNvSpPr>
          <a:spLocks noChangeShapeType="1"/>
        </xdr:cNvSpPr>
      </xdr:nvSpPr>
      <xdr:spPr bwMode="auto">
        <a:xfrm>
          <a:off x="102870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5092" name="Line 20">
          <a:extLst>
            <a:ext uri="{FF2B5EF4-FFF2-40B4-BE49-F238E27FC236}">
              <a16:creationId xmlns:a16="http://schemas.microsoft.com/office/drawing/2014/main" id="{A3147638-F77F-49C4-A9D1-BAA719E26C95}"/>
            </a:ext>
          </a:extLst>
        </xdr:cNvPr>
        <xdr:cNvSpPr>
          <a:spLocks noChangeShapeType="1"/>
        </xdr:cNvSpPr>
      </xdr:nvSpPr>
      <xdr:spPr bwMode="auto">
        <a:xfrm>
          <a:off x="102870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5093" name="Text Box 21">
          <a:extLst>
            <a:ext uri="{FF2B5EF4-FFF2-40B4-BE49-F238E27FC236}">
              <a16:creationId xmlns:a16="http://schemas.microsoft.com/office/drawing/2014/main" id="{ED0B1E72-A580-4F64-8C3B-4EC1A1C43B38}"/>
            </a:ext>
          </a:extLst>
        </xdr:cNvPr>
        <xdr:cNvSpPr txBox="1">
          <a:spLocks noChangeArrowheads="1"/>
        </xdr:cNvSpPr>
      </xdr:nvSpPr>
      <xdr:spPr bwMode="auto">
        <a:xfrm>
          <a:off x="47625" y="29337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5094" name="Text Box 22">
          <a:extLst>
            <a:ext uri="{FF2B5EF4-FFF2-40B4-BE49-F238E27FC236}">
              <a16:creationId xmlns:a16="http://schemas.microsoft.com/office/drawing/2014/main" id="{D1DC1C38-BE21-4667-8D2A-D77C585B48A6}"/>
            </a:ext>
          </a:extLst>
        </xdr:cNvPr>
        <xdr:cNvSpPr txBox="1">
          <a:spLocks noChangeArrowheads="1"/>
        </xdr:cNvSpPr>
      </xdr:nvSpPr>
      <xdr:spPr bwMode="auto">
        <a:xfrm>
          <a:off x="47625" y="29337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095" name="Text Box 2087">
          <a:extLst>
            <a:ext uri="{FF2B5EF4-FFF2-40B4-BE49-F238E27FC236}">
              <a16:creationId xmlns:a16="http://schemas.microsoft.com/office/drawing/2014/main" id="{5D21EE6E-161D-4CCE-A1DA-1B7901629DFE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096" name="Text Box 2088">
          <a:extLst>
            <a:ext uri="{FF2B5EF4-FFF2-40B4-BE49-F238E27FC236}">
              <a16:creationId xmlns:a16="http://schemas.microsoft.com/office/drawing/2014/main" id="{D22CD3E3-150E-4845-81DF-B26DF3781967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097" name="Text Box 2089">
          <a:extLst>
            <a:ext uri="{FF2B5EF4-FFF2-40B4-BE49-F238E27FC236}">
              <a16:creationId xmlns:a16="http://schemas.microsoft.com/office/drawing/2014/main" id="{49D48D94-FF02-46B5-84E5-A4ECA8F5A0CE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098" name="Text Box 2090">
          <a:extLst>
            <a:ext uri="{FF2B5EF4-FFF2-40B4-BE49-F238E27FC236}">
              <a16:creationId xmlns:a16="http://schemas.microsoft.com/office/drawing/2014/main" id="{DA91B26C-CD35-4FFB-8B9F-951435C0ADAD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099" name="Text Box 2091">
          <a:extLst>
            <a:ext uri="{FF2B5EF4-FFF2-40B4-BE49-F238E27FC236}">
              <a16:creationId xmlns:a16="http://schemas.microsoft.com/office/drawing/2014/main" id="{78493CEF-4980-41B1-8391-0126745BDAEB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100" name="Text Box 2092">
          <a:extLst>
            <a:ext uri="{FF2B5EF4-FFF2-40B4-BE49-F238E27FC236}">
              <a16:creationId xmlns:a16="http://schemas.microsoft.com/office/drawing/2014/main" id="{897E74F1-0205-4376-941A-5C5D292DBB6F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101" name="Text Box 2093">
          <a:extLst>
            <a:ext uri="{FF2B5EF4-FFF2-40B4-BE49-F238E27FC236}">
              <a16:creationId xmlns:a16="http://schemas.microsoft.com/office/drawing/2014/main" id="{F258946C-EA2F-4B42-8B0A-E36E930A96EC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102" name="Text Box 2094">
          <a:extLst>
            <a:ext uri="{FF2B5EF4-FFF2-40B4-BE49-F238E27FC236}">
              <a16:creationId xmlns:a16="http://schemas.microsoft.com/office/drawing/2014/main" id="{E448BC40-9C86-4F74-91C9-5A8FCB6D2AFC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11A69BFD-1DE0-4BC2-88BD-B5ACC2CA03A5}"/>
            </a:ext>
          </a:extLst>
        </xdr:cNvPr>
        <xdr:cNvSpPr>
          <a:spLocks noChangeShapeType="1"/>
        </xdr:cNvSpPr>
      </xdr:nvSpPr>
      <xdr:spPr bwMode="auto">
        <a:xfrm>
          <a:off x="9342120" y="286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" name="Line 12">
          <a:extLst>
            <a:ext uri="{FF2B5EF4-FFF2-40B4-BE49-F238E27FC236}">
              <a16:creationId xmlns:a16="http://schemas.microsoft.com/office/drawing/2014/main" id="{DBE4C469-0BD9-415A-8CC6-7D0A646D2048}"/>
            </a:ext>
          </a:extLst>
        </xdr:cNvPr>
        <xdr:cNvSpPr>
          <a:spLocks noChangeShapeType="1"/>
        </xdr:cNvSpPr>
      </xdr:nvSpPr>
      <xdr:spPr bwMode="auto">
        <a:xfrm>
          <a:off x="9342120" y="286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732FFABE-CC3E-4293-8928-0965ADC75145}"/>
            </a:ext>
          </a:extLst>
        </xdr:cNvPr>
        <xdr:cNvSpPr>
          <a:spLocks noChangeShapeType="1"/>
        </xdr:cNvSpPr>
      </xdr:nvSpPr>
      <xdr:spPr bwMode="auto">
        <a:xfrm>
          <a:off x="10599420" y="286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7B0B5965-5B13-4D8C-9EA5-037FE343456F}"/>
            </a:ext>
          </a:extLst>
        </xdr:cNvPr>
        <xdr:cNvSpPr>
          <a:spLocks noChangeShapeType="1"/>
        </xdr:cNvSpPr>
      </xdr:nvSpPr>
      <xdr:spPr bwMode="auto">
        <a:xfrm>
          <a:off x="10599420" y="286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E552F4DD-43F6-435B-B4CA-1CCC8DD9BC73}"/>
            </a:ext>
          </a:extLst>
        </xdr:cNvPr>
        <xdr:cNvSpPr>
          <a:spLocks noChangeShapeType="1"/>
        </xdr:cNvSpPr>
      </xdr:nvSpPr>
      <xdr:spPr bwMode="auto">
        <a:xfrm>
          <a:off x="10599420" y="286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7" name="Text Box 16">
          <a:extLst>
            <a:ext uri="{FF2B5EF4-FFF2-40B4-BE49-F238E27FC236}">
              <a16:creationId xmlns:a16="http://schemas.microsoft.com/office/drawing/2014/main" id="{081494E5-603D-4205-B649-BAE63412B93F}"/>
            </a:ext>
          </a:extLst>
        </xdr:cNvPr>
        <xdr:cNvSpPr txBox="1">
          <a:spLocks noChangeArrowheads="1"/>
        </xdr:cNvSpPr>
      </xdr:nvSpPr>
      <xdr:spPr bwMode="auto">
        <a:xfrm>
          <a:off x="47625" y="2865120"/>
          <a:ext cx="552259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8" name="Text Box 17">
          <a:extLst>
            <a:ext uri="{FF2B5EF4-FFF2-40B4-BE49-F238E27FC236}">
              <a16:creationId xmlns:a16="http://schemas.microsoft.com/office/drawing/2014/main" id="{29FD7BE5-23A2-4C27-ADD7-533FC72F1C82}"/>
            </a:ext>
          </a:extLst>
        </xdr:cNvPr>
        <xdr:cNvSpPr txBox="1">
          <a:spLocks noChangeArrowheads="1"/>
        </xdr:cNvSpPr>
      </xdr:nvSpPr>
      <xdr:spPr bwMode="auto">
        <a:xfrm>
          <a:off x="47625" y="2865120"/>
          <a:ext cx="552259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60E61BE7-234B-4D12-B52B-6450CDCFEE15}"/>
            </a:ext>
          </a:extLst>
        </xdr:cNvPr>
        <xdr:cNvSpPr>
          <a:spLocks noChangeShapeType="1"/>
        </xdr:cNvSpPr>
      </xdr:nvSpPr>
      <xdr:spPr bwMode="auto">
        <a:xfrm>
          <a:off x="10599420" y="286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0" name="Line 19">
          <a:extLst>
            <a:ext uri="{FF2B5EF4-FFF2-40B4-BE49-F238E27FC236}">
              <a16:creationId xmlns:a16="http://schemas.microsoft.com/office/drawing/2014/main" id="{C9CE2C99-BA42-4EFB-AB3D-A770CBFCBC23}"/>
            </a:ext>
          </a:extLst>
        </xdr:cNvPr>
        <xdr:cNvSpPr>
          <a:spLocks noChangeShapeType="1"/>
        </xdr:cNvSpPr>
      </xdr:nvSpPr>
      <xdr:spPr bwMode="auto">
        <a:xfrm>
          <a:off x="10599420" y="286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1" name="Line 20">
          <a:extLst>
            <a:ext uri="{FF2B5EF4-FFF2-40B4-BE49-F238E27FC236}">
              <a16:creationId xmlns:a16="http://schemas.microsoft.com/office/drawing/2014/main" id="{9CEA6327-9D06-4757-9F7A-BFA37A98F6E2}"/>
            </a:ext>
          </a:extLst>
        </xdr:cNvPr>
        <xdr:cNvSpPr>
          <a:spLocks noChangeShapeType="1"/>
        </xdr:cNvSpPr>
      </xdr:nvSpPr>
      <xdr:spPr bwMode="auto">
        <a:xfrm>
          <a:off x="10599420" y="286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2" name="Text Box 21">
          <a:extLst>
            <a:ext uri="{FF2B5EF4-FFF2-40B4-BE49-F238E27FC236}">
              <a16:creationId xmlns:a16="http://schemas.microsoft.com/office/drawing/2014/main" id="{29E52335-3D21-4154-8D2D-46B1197EF83A}"/>
            </a:ext>
          </a:extLst>
        </xdr:cNvPr>
        <xdr:cNvSpPr txBox="1">
          <a:spLocks noChangeArrowheads="1"/>
        </xdr:cNvSpPr>
      </xdr:nvSpPr>
      <xdr:spPr bwMode="auto">
        <a:xfrm>
          <a:off x="47625" y="2865120"/>
          <a:ext cx="552259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3" name="Text Box 22">
          <a:extLst>
            <a:ext uri="{FF2B5EF4-FFF2-40B4-BE49-F238E27FC236}">
              <a16:creationId xmlns:a16="http://schemas.microsoft.com/office/drawing/2014/main" id="{BF93719C-6B5E-4464-AEBD-DAFB8B78A271}"/>
            </a:ext>
          </a:extLst>
        </xdr:cNvPr>
        <xdr:cNvSpPr txBox="1">
          <a:spLocks noChangeArrowheads="1"/>
        </xdr:cNvSpPr>
      </xdr:nvSpPr>
      <xdr:spPr bwMode="auto">
        <a:xfrm>
          <a:off x="47625" y="2865120"/>
          <a:ext cx="552259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4" name="Text Box 2087">
          <a:extLst>
            <a:ext uri="{FF2B5EF4-FFF2-40B4-BE49-F238E27FC236}">
              <a16:creationId xmlns:a16="http://schemas.microsoft.com/office/drawing/2014/main" id="{7F2B738F-7E8A-4346-8592-B5818DAA277F}"/>
            </a:ext>
          </a:extLst>
        </xdr:cNvPr>
        <xdr:cNvSpPr txBox="1">
          <a:spLocks noChangeArrowheads="1"/>
        </xdr:cNvSpPr>
      </xdr:nvSpPr>
      <xdr:spPr bwMode="auto">
        <a:xfrm>
          <a:off x="47625" y="3535680"/>
          <a:ext cx="552259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" name="Text Box 2088">
          <a:extLst>
            <a:ext uri="{FF2B5EF4-FFF2-40B4-BE49-F238E27FC236}">
              <a16:creationId xmlns:a16="http://schemas.microsoft.com/office/drawing/2014/main" id="{100812EE-5709-48FB-BDFD-F0846F8F08EC}"/>
            </a:ext>
          </a:extLst>
        </xdr:cNvPr>
        <xdr:cNvSpPr txBox="1">
          <a:spLocks noChangeArrowheads="1"/>
        </xdr:cNvSpPr>
      </xdr:nvSpPr>
      <xdr:spPr bwMode="auto">
        <a:xfrm>
          <a:off x="47625" y="3535680"/>
          <a:ext cx="552259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" name="Text Box 2089">
          <a:extLst>
            <a:ext uri="{FF2B5EF4-FFF2-40B4-BE49-F238E27FC236}">
              <a16:creationId xmlns:a16="http://schemas.microsoft.com/office/drawing/2014/main" id="{6AD67B39-86BB-4174-ADDA-039C00A15EB6}"/>
            </a:ext>
          </a:extLst>
        </xdr:cNvPr>
        <xdr:cNvSpPr txBox="1">
          <a:spLocks noChangeArrowheads="1"/>
        </xdr:cNvSpPr>
      </xdr:nvSpPr>
      <xdr:spPr bwMode="auto">
        <a:xfrm>
          <a:off x="47625" y="3535680"/>
          <a:ext cx="552259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" name="Text Box 2090">
          <a:extLst>
            <a:ext uri="{FF2B5EF4-FFF2-40B4-BE49-F238E27FC236}">
              <a16:creationId xmlns:a16="http://schemas.microsoft.com/office/drawing/2014/main" id="{6BFC2ACA-9425-433F-B035-83E5C9B2C3AD}"/>
            </a:ext>
          </a:extLst>
        </xdr:cNvPr>
        <xdr:cNvSpPr txBox="1">
          <a:spLocks noChangeArrowheads="1"/>
        </xdr:cNvSpPr>
      </xdr:nvSpPr>
      <xdr:spPr bwMode="auto">
        <a:xfrm>
          <a:off x="47625" y="3535680"/>
          <a:ext cx="552259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" name="Text Box 2091">
          <a:extLst>
            <a:ext uri="{FF2B5EF4-FFF2-40B4-BE49-F238E27FC236}">
              <a16:creationId xmlns:a16="http://schemas.microsoft.com/office/drawing/2014/main" id="{BC6227FF-9460-45BB-9C6B-09EEEC0B1E9C}"/>
            </a:ext>
          </a:extLst>
        </xdr:cNvPr>
        <xdr:cNvSpPr txBox="1">
          <a:spLocks noChangeArrowheads="1"/>
        </xdr:cNvSpPr>
      </xdr:nvSpPr>
      <xdr:spPr bwMode="auto">
        <a:xfrm>
          <a:off x="47625" y="3535680"/>
          <a:ext cx="552259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" name="Text Box 2092">
          <a:extLst>
            <a:ext uri="{FF2B5EF4-FFF2-40B4-BE49-F238E27FC236}">
              <a16:creationId xmlns:a16="http://schemas.microsoft.com/office/drawing/2014/main" id="{567F2D7C-233E-4586-AC66-B3B72DA43D1E}"/>
            </a:ext>
          </a:extLst>
        </xdr:cNvPr>
        <xdr:cNvSpPr txBox="1">
          <a:spLocks noChangeArrowheads="1"/>
        </xdr:cNvSpPr>
      </xdr:nvSpPr>
      <xdr:spPr bwMode="auto">
        <a:xfrm>
          <a:off x="47625" y="3535680"/>
          <a:ext cx="552259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" name="Text Box 2093">
          <a:extLst>
            <a:ext uri="{FF2B5EF4-FFF2-40B4-BE49-F238E27FC236}">
              <a16:creationId xmlns:a16="http://schemas.microsoft.com/office/drawing/2014/main" id="{E2044ACC-91B1-454E-94BE-2CC811BEBFC2}"/>
            </a:ext>
          </a:extLst>
        </xdr:cNvPr>
        <xdr:cNvSpPr txBox="1">
          <a:spLocks noChangeArrowheads="1"/>
        </xdr:cNvSpPr>
      </xdr:nvSpPr>
      <xdr:spPr bwMode="auto">
        <a:xfrm>
          <a:off x="47625" y="3535680"/>
          <a:ext cx="552259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" name="Text Box 2094">
          <a:extLst>
            <a:ext uri="{FF2B5EF4-FFF2-40B4-BE49-F238E27FC236}">
              <a16:creationId xmlns:a16="http://schemas.microsoft.com/office/drawing/2014/main" id="{70328882-C6C6-46E4-88BA-B2D558BE46A1}"/>
            </a:ext>
          </a:extLst>
        </xdr:cNvPr>
        <xdr:cNvSpPr txBox="1">
          <a:spLocks noChangeArrowheads="1"/>
        </xdr:cNvSpPr>
      </xdr:nvSpPr>
      <xdr:spPr bwMode="auto">
        <a:xfrm>
          <a:off x="47625" y="3535680"/>
          <a:ext cx="552259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17909" name="Line 4">
          <a:extLst>
            <a:ext uri="{FF2B5EF4-FFF2-40B4-BE49-F238E27FC236}">
              <a16:creationId xmlns:a16="http://schemas.microsoft.com/office/drawing/2014/main" id="{CE3678BE-9703-46EA-8989-1FC9E2BB9A80}"/>
            </a:ext>
          </a:extLst>
        </xdr:cNvPr>
        <xdr:cNvSpPr>
          <a:spLocks noChangeShapeType="1"/>
        </xdr:cNvSpPr>
      </xdr:nvSpPr>
      <xdr:spPr bwMode="auto">
        <a:xfrm>
          <a:off x="90678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17910" name="Line 12">
          <a:extLst>
            <a:ext uri="{FF2B5EF4-FFF2-40B4-BE49-F238E27FC236}">
              <a16:creationId xmlns:a16="http://schemas.microsoft.com/office/drawing/2014/main" id="{30031CDE-9C05-4C44-8373-CF74E9010A3D}"/>
            </a:ext>
          </a:extLst>
        </xdr:cNvPr>
        <xdr:cNvSpPr>
          <a:spLocks noChangeShapeType="1"/>
        </xdr:cNvSpPr>
      </xdr:nvSpPr>
      <xdr:spPr bwMode="auto">
        <a:xfrm>
          <a:off x="90678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7911" name="Line 13">
          <a:extLst>
            <a:ext uri="{FF2B5EF4-FFF2-40B4-BE49-F238E27FC236}">
              <a16:creationId xmlns:a16="http://schemas.microsoft.com/office/drawing/2014/main" id="{D27F8BC3-60CA-43CC-82E9-6C0383A4EC8B}"/>
            </a:ext>
          </a:extLst>
        </xdr:cNvPr>
        <xdr:cNvSpPr>
          <a:spLocks noChangeShapeType="1"/>
        </xdr:cNvSpPr>
      </xdr:nvSpPr>
      <xdr:spPr bwMode="auto">
        <a:xfrm>
          <a:off x="102870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7912" name="Line 14">
          <a:extLst>
            <a:ext uri="{FF2B5EF4-FFF2-40B4-BE49-F238E27FC236}">
              <a16:creationId xmlns:a16="http://schemas.microsoft.com/office/drawing/2014/main" id="{D6A2D031-6359-4349-A75B-FFB56B85B9FA}"/>
            </a:ext>
          </a:extLst>
        </xdr:cNvPr>
        <xdr:cNvSpPr>
          <a:spLocks noChangeShapeType="1"/>
        </xdr:cNvSpPr>
      </xdr:nvSpPr>
      <xdr:spPr bwMode="auto">
        <a:xfrm>
          <a:off x="102870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7913" name="Line 15">
          <a:extLst>
            <a:ext uri="{FF2B5EF4-FFF2-40B4-BE49-F238E27FC236}">
              <a16:creationId xmlns:a16="http://schemas.microsoft.com/office/drawing/2014/main" id="{B45EA256-56D5-46EE-A6A6-CA4F88067368}"/>
            </a:ext>
          </a:extLst>
        </xdr:cNvPr>
        <xdr:cNvSpPr>
          <a:spLocks noChangeShapeType="1"/>
        </xdr:cNvSpPr>
      </xdr:nvSpPr>
      <xdr:spPr bwMode="auto">
        <a:xfrm>
          <a:off x="102870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7914" name="Text Box 16">
          <a:extLst>
            <a:ext uri="{FF2B5EF4-FFF2-40B4-BE49-F238E27FC236}">
              <a16:creationId xmlns:a16="http://schemas.microsoft.com/office/drawing/2014/main" id="{AB887222-82A7-4471-BBF6-745960B454CB}"/>
            </a:ext>
          </a:extLst>
        </xdr:cNvPr>
        <xdr:cNvSpPr txBox="1">
          <a:spLocks noChangeArrowheads="1"/>
        </xdr:cNvSpPr>
      </xdr:nvSpPr>
      <xdr:spPr bwMode="auto">
        <a:xfrm>
          <a:off x="47625" y="29337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7915" name="Text Box 17">
          <a:extLst>
            <a:ext uri="{FF2B5EF4-FFF2-40B4-BE49-F238E27FC236}">
              <a16:creationId xmlns:a16="http://schemas.microsoft.com/office/drawing/2014/main" id="{B8D3D8FB-74BE-4FF7-8B84-504685C54102}"/>
            </a:ext>
          </a:extLst>
        </xdr:cNvPr>
        <xdr:cNvSpPr txBox="1">
          <a:spLocks noChangeArrowheads="1"/>
        </xdr:cNvSpPr>
      </xdr:nvSpPr>
      <xdr:spPr bwMode="auto">
        <a:xfrm>
          <a:off x="47625" y="29337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7916" name="Line 18">
          <a:extLst>
            <a:ext uri="{FF2B5EF4-FFF2-40B4-BE49-F238E27FC236}">
              <a16:creationId xmlns:a16="http://schemas.microsoft.com/office/drawing/2014/main" id="{A2E1D872-DB6A-434B-B6AA-98AC44F9E884}"/>
            </a:ext>
          </a:extLst>
        </xdr:cNvPr>
        <xdr:cNvSpPr>
          <a:spLocks noChangeShapeType="1"/>
        </xdr:cNvSpPr>
      </xdr:nvSpPr>
      <xdr:spPr bwMode="auto">
        <a:xfrm>
          <a:off x="102870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7917" name="Line 19">
          <a:extLst>
            <a:ext uri="{FF2B5EF4-FFF2-40B4-BE49-F238E27FC236}">
              <a16:creationId xmlns:a16="http://schemas.microsoft.com/office/drawing/2014/main" id="{443586E9-7B0F-4FDD-A35E-1A258EF8B18C}"/>
            </a:ext>
          </a:extLst>
        </xdr:cNvPr>
        <xdr:cNvSpPr>
          <a:spLocks noChangeShapeType="1"/>
        </xdr:cNvSpPr>
      </xdr:nvSpPr>
      <xdr:spPr bwMode="auto">
        <a:xfrm>
          <a:off x="102870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7918" name="Line 20">
          <a:extLst>
            <a:ext uri="{FF2B5EF4-FFF2-40B4-BE49-F238E27FC236}">
              <a16:creationId xmlns:a16="http://schemas.microsoft.com/office/drawing/2014/main" id="{65B6F643-9468-498B-8BC2-B8C67112BA2D}"/>
            </a:ext>
          </a:extLst>
        </xdr:cNvPr>
        <xdr:cNvSpPr>
          <a:spLocks noChangeShapeType="1"/>
        </xdr:cNvSpPr>
      </xdr:nvSpPr>
      <xdr:spPr bwMode="auto">
        <a:xfrm>
          <a:off x="102870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7919" name="Text Box 21">
          <a:extLst>
            <a:ext uri="{FF2B5EF4-FFF2-40B4-BE49-F238E27FC236}">
              <a16:creationId xmlns:a16="http://schemas.microsoft.com/office/drawing/2014/main" id="{509010AC-C1A9-419C-BA75-39BA1B39EDA0}"/>
            </a:ext>
          </a:extLst>
        </xdr:cNvPr>
        <xdr:cNvSpPr txBox="1">
          <a:spLocks noChangeArrowheads="1"/>
        </xdr:cNvSpPr>
      </xdr:nvSpPr>
      <xdr:spPr bwMode="auto">
        <a:xfrm>
          <a:off x="47625" y="29337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7920" name="Text Box 22">
          <a:extLst>
            <a:ext uri="{FF2B5EF4-FFF2-40B4-BE49-F238E27FC236}">
              <a16:creationId xmlns:a16="http://schemas.microsoft.com/office/drawing/2014/main" id="{06DABE6C-8BD3-40D3-87D8-2E880191C529}"/>
            </a:ext>
          </a:extLst>
        </xdr:cNvPr>
        <xdr:cNvSpPr txBox="1">
          <a:spLocks noChangeArrowheads="1"/>
        </xdr:cNvSpPr>
      </xdr:nvSpPr>
      <xdr:spPr bwMode="auto">
        <a:xfrm>
          <a:off x="47625" y="29337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921" name="Text Box 2087">
          <a:extLst>
            <a:ext uri="{FF2B5EF4-FFF2-40B4-BE49-F238E27FC236}">
              <a16:creationId xmlns:a16="http://schemas.microsoft.com/office/drawing/2014/main" id="{6B6BD502-50B9-4EBC-B5B5-92823589C77C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922" name="Text Box 2088">
          <a:extLst>
            <a:ext uri="{FF2B5EF4-FFF2-40B4-BE49-F238E27FC236}">
              <a16:creationId xmlns:a16="http://schemas.microsoft.com/office/drawing/2014/main" id="{9BEF1E05-AB31-45C5-ABB5-F608A732C965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923" name="Text Box 2089">
          <a:extLst>
            <a:ext uri="{FF2B5EF4-FFF2-40B4-BE49-F238E27FC236}">
              <a16:creationId xmlns:a16="http://schemas.microsoft.com/office/drawing/2014/main" id="{6FC99516-7C51-47E7-83B2-3A8EC8BD7CD2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924" name="Text Box 2090">
          <a:extLst>
            <a:ext uri="{FF2B5EF4-FFF2-40B4-BE49-F238E27FC236}">
              <a16:creationId xmlns:a16="http://schemas.microsoft.com/office/drawing/2014/main" id="{2BADDCE7-FBD0-4FCF-93D0-F0F593365190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925" name="Text Box 2091">
          <a:extLst>
            <a:ext uri="{FF2B5EF4-FFF2-40B4-BE49-F238E27FC236}">
              <a16:creationId xmlns:a16="http://schemas.microsoft.com/office/drawing/2014/main" id="{8284B5C6-6831-4CDF-B06B-2BB2AEDB8517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926" name="Text Box 2092">
          <a:extLst>
            <a:ext uri="{FF2B5EF4-FFF2-40B4-BE49-F238E27FC236}">
              <a16:creationId xmlns:a16="http://schemas.microsoft.com/office/drawing/2014/main" id="{98DDFDFA-9DCA-4D72-9CC7-EE4874A58D92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927" name="Text Box 2093">
          <a:extLst>
            <a:ext uri="{FF2B5EF4-FFF2-40B4-BE49-F238E27FC236}">
              <a16:creationId xmlns:a16="http://schemas.microsoft.com/office/drawing/2014/main" id="{E61BA947-628F-4E62-9F20-D2BC6D1A0AB3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928" name="Text Box 2094">
          <a:extLst>
            <a:ext uri="{FF2B5EF4-FFF2-40B4-BE49-F238E27FC236}">
              <a16:creationId xmlns:a16="http://schemas.microsoft.com/office/drawing/2014/main" id="{F2D179B7-37EB-461B-A76D-991E361F3BB9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18913" name="Line 4">
          <a:extLst>
            <a:ext uri="{FF2B5EF4-FFF2-40B4-BE49-F238E27FC236}">
              <a16:creationId xmlns:a16="http://schemas.microsoft.com/office/drawing/2014/main" id="{F757EB2D-F935-4CEF-BE62-EE238D1B6EAB}"/>
            </a:ext>
          </a:extLst>
        </xdr:cNvPr>
        <xdr:cNvSpPr>
          <a:spLocks noChangeShapeType="1"/>
        </xdr:cNvSpPr>
      </xdr:nvSpPr>
      <xdr:spPr bwMode="auto">
        <a:xfrm>
          <a:off x="90678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18914" name="Line 12">
          <a:extLst>
            <a:ext uri="{FF2B5EF4-FFF2-40B4-BE49-F238E27FC236}">
              <a16:creationId xmlns:a16="http://schemas.microsoft.com/office/drawing/2014/main" id="{C29C0844-FC7A-40D3-8207-629CE055FA60}"/>
            </a:ext>
          </a:extLst>
        </xdr:cNvPr>
        <xdr:cNvSpPr>
          <a:spLocks noChangeShapeType="1"/>
        </xdr:cNvSpPr>
      </xdr:nvSpPr>
      <xdr:spPr bwMode="auto">
        <a:xfrm>
          <a:off x="90678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8915" name="Line 13">
          <a:extLst>
            <a:ext uri="{FF2B5EF4-FFF2-40B4-BE49-F238E27FC236}">
              <a16:creationId xmlns:a16="http://schemas.microsoft.com/office/drawing/2014/main" id="{E8273655-F62A-4AFD-B0FD-97E0AAC91523}"/>
            </a:ext>
          </a:extLst>
        </xdr:cNvPr>
        <xdr:cNvSpPr>
          <a:spLocks noChangeShapeType="1"/>
        </xdr:cNvSpPr>
      </xdr:nvSpPr>
      <xdr:spPr bwMode="auto">
        <a:xfrm>
          <a:off x="102870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8916" name="Line 14">
          <a:extLst>
            <a:ext uri="{FF2B5EF4-FFF2-40B4-BE49-F238E27FC236}">
              <a16:creationId xmlns:a16="http://schemas.microsoft.com/office/drawing/2014/main" id="{AD86883A-4E96-41A6-A1D4-F6E6084EDB0C}"/>
            </a:ext>
          </a:extLst>
        </xdr:cNvPr>
        <xdr:cNvSpPr>
          <a:spLocks noChangeShapeType="1"/>
        </xdr:cNvSpPr>
      </xdr:nvSpPr>
      <xdr:spPr bwMode="auto">
        <a:xfrm>
          <a:off x="102870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8917" name="Line 15">
          <a:extLst>
            <a:ext uri="{FF2B5EF4-FFF2-40B4-BE49-F238E27FC236}">
              <a16:creationId xmlns:a16="http://schemas.microsoft.com/office/drawing/2014/main" id="{36657D9E-6F20-455F-9F40-5FCD4F15D3C9}"/>
            </a:ext>
          </a:extLst>
        </xdr:cNvPr>
        <xdr:cNvSpPr>
          <a:spLocks noChangeShapeType="1"/>
        </xdr:cNvSpPr>
      </xdr:nvSpPr>
      <xdr:spPr bwMode="auto">
        <a:xfrm>
          <a:off x="102870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8918" name="Text Box 16">
          <a:extLst>
            <a:ext uri="{FF2B5EF4-FFF2-40B4-BE49-F238E27FC236}">
              <a16:creationId xmlns:a16="http://schemas.microsoft.com/office/drawing/2014/main" id="{D0C40677-36EC-4E93-9143-F4B08B8CBD1C}"/>
            </a:ext>
          </a:extLst>
        </xdr:cNvPr>
        <xdr:cNvSpPr txBox="1">
          <a:spLocks noChangeArrowheads="1"/>
        </xdr:cNvSpPr>
      </xdr:nvSpPr>
      <xdr:spPr bwMode="auto">
        <a:xfrm>
          <a:off x="47625" y="29337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8919" name="Text Box 17">
          <a:extLst>
            <a:ext uri="{FF2B5EF4-FFF2-40B4-BE49-F238E27FC236}">
              <a16:creationId xmlns:a16="http://schemas.microsoft.com/office/drawing/2014/main" id="{3B1FE755-5803-44D8-A063-D6833DD9325E}"/>
            </a:ext>
          </a:extLst>
        </xdr:cNvPr>
        <xdr:cNvSpPr txBox="1">
          <a:spLocks noChangeArrowheads="1"/>
        </xdr:cNvSpPr>
      </xdr:nvSpPr>
      <xdr:spPr bwMode="auto">
        <a:xfrm>
          <a:off x="47625" y="29337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8920" name="Line 18">
          <a:extLst>
            <a:ext uri="{FF2B5EF4-FFF2-40B4-BE49-F238E27FC236}">
              <a16:creationId xmlns:a16="http://schemas.microsoft.com/office/drawing/2014/main" id="{1B6EA4E5-6534-48CC-9858-ECF95F63A2BC}"/>
            </a:ext>
          </a:extLst>
        </xdr:cNvPr>
        <xdr:cNvSpPr>
          <a:spLocks noChangeShapeType="1"/>
        </xdr:cNvSpPr>
      </xdr:nvSpPr>
      <xdr:spPr bwMode="auto">
        <a:xfrm>
          <a:off x="102870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8921" name="Line 19">
          <a:extLst>
            <a:ext uri="{FF2B5EF4-FFF2-40B4-BE49-F238E27FC236}">
              <a16:creationId xmlns:a16="http://schemas.microsoft.com/office/drawing/2014/main" id="{91252B89-111D-478E-93E1-7F263D8D330A}"/>
            </a:ext>
          </a:extLst>
        </xdr:cNvPr>
        <xdr:cNvSpPr>
          <a:spLocks noChangeShapeType="1"/>
        </xdr:cNvSpPr>
      </xdr:nvSpPr>
      <xdr:spPr bwMode="auto">
        <a:xfrm>
          <a:off x="102870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8922" name="Line 20">
          <a:extLst>
            <a:ext uri="{FF2B5EF4-FFF2-40B4-BE49-F238E27FC236}">
              <a16:creationId xmlns:a16="http://schemas.microsoft.com/office/drawing/2014/main" id="{F08097C7-8DEF-42EE-B554-EABF0F85846B}"/>
            </a:ext>
          </a:extLst>
        </xdr:cNvPr>
        <xdr:cNvSpPr>
          <a:spLocks noChangeShapeType="1"/>
        </xdr:cNvSpPr>
      </xdr:nvSpPr>
      <xdr:spPr bwMode="auto">
        <a:xfrm>
          <a:off x="10287000" y="293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8923" name="Text Box 21">
          <a:extLst>
            <a:ext uri="{FF2B5EF4-FFF2-40B4-BE49-F238E27FC236}">
              <a16:creationId xmlns:a16="http://schemas.microsoft.com/office/drawing/2014/main" id="{DA1E1969-62CE-4845-A83E-A455E7EB4885}"/>
            </a:ext>
          </a:extLst>
        </xdr:cNvPr>
        <xdr:cNvSpPr txBox="1">
          <a:spLocks noChangeArrowheads="1"/>
        </xdr:cNvSpPr>
      </xdr:nvSpPr>
      <xdr:spPr bwMode="auto">
        <a:xfrm>
          <a:off x="47625" y="29337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8924" name="Text Box 22">
          <a:extLst>
            <a:ext uri="{FF2B5EF4-FFF2-40B4-BE49-F238E27FC236}">
              <a16:creationId xmlns:a16="http://schemas.microsoft.com/office/drawing/2014/main" id="{4220C9CE-AAE4-4A3F-8633-FB0C044F8898}"/>
            </a:ext>
          </a:extLst>
        </xdr:cNvPr>
        <xdr:cNvSpPr txBox="1">
          <a:spLocks noChangeArrowheads="1"/>
        </xdr:cNvSpPr>
      </xdr:nvSpPr>
      <xdr:spPr bwMode="auto">
        <a:xfrm>
          <a:off x="47625" y="29337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925" name="Text Box 2087">
          <a:extLst>
            <a:ext uri="{FF2B5EF4-FFF2-40B4-BE49-F238E27FC236}">
              <a16:creationId xmlns:a16="http://schemas.microsoft.com/office/drawing/2014/main" id="{311BA4EA-A150-407E-A934-C2D477DB427C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926" name="Text Box 2088">
          <a:extLst>
            <a:ext uri="{FF2B5EF4-FFF2-40B4-BE49-F238E27FC236}">
              <a16:creationId xmlns:a16="http://schemas.microsoft.com/office/drawing/2014/main" id="{1A30F421-5950-4480-9E42-CB01F067A8BE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927" name="Text Box 2089">
          <a:extLst>
            <a:ext uri="{FF2B5EF4-FFF2-40B4-BE49-F238E27FC236}">
              <a16:creationId xmlns:a16="http://schemas.microsoft.com/office/drawing/2014/main" id="{012DA4F6-7835-49BE-8778-B0F1FA644D95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928" name="Text Box 2090">
          <a:extLst>
            <a:ext uri="{FF2B5EF4-FFF2-40B4-BE49-F238E27FC236}">
              <a16:creationId xmlns:a16="http://schemas.microsoft.com/office/drawing/2014/main" id="{5F732EC1-B302-4611-9FEF-E5F4C9A863FF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929" name="Text Box 2091">
          <a:extLst>
            <a:ext uri="{FF2B5EF4-FFF2-40B4-BE49-F238E27FC236}">
              <a16:creationId xmlns:a16="http://schemas.microsoft.com/office/drawing/2014/main" id="{D6A5ADE9-D794-448D-8208-94218E54C7AE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930" name="Text Box 2092">
          <a:extLst>
            <a:ext uri="{FF2B5EF4-FFF2-40B4-BE49-F238E27FC236}">
              <a16:creationId xmlns:a16="http://schemas.microsoft.com/office/drawing/2014/main" id="{49BDE932-7B86-42BA-9E42-075EE25010D6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931" name="Text Box 2093">
          <a:extLst>
            <a:ext uri="{FF2B5EF4-FFF2-40B4-BE49-F238E27FC236}">
              <a16:creationId xmlns:a16="http://schemas.microsoft.com/office/drawing/2014/main" id="{760E99E0-556B-4C80-B340-F1A2B4B1C196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932" name="Text Box 2094">
          <a:extLst>
            <a:ext uri="{FF2B5EF4-FFF2-40B4-BE49-F238E27FC236}">
              <a16:creationId xmlns:a16="http://schemas.microsoft.com/office/drawing/2014/main" id="{458A3E90-E4DC-402D-9B58-4BCFE50FBF17}"/>
            </a:ext>
          </a:extLst>
        </xdr:cNvPr>
        <xdr:cNvSpPr txBox="1">
          <a:spLocks noChangeArrowheads="1"/>
        </xdr:cNvSpPr>
      </xdr:nvSpPr>
      <xdr:spPr bwMode="auto">
        <a:xfrm>
          <a:off x="47625" y="4229100"/>
          <a:ext cx="53625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5"/>
  <sheetViews>
    <sheetView showGridLines="0" tabSelected="1" view="pageBreakPreview" topLeftCell="A6" zoomScaleNormal="100" zoomScaleSheetLayoutView="100" workbookViewId="0">
      <selection activeCell="B17" sqref="B17"/>
    </sheetView>
  </sheetViews>
  <sheetFormatPr baseColWidth="10" defaultColWidth="11.44140625" defaultRowHeight="11.4" x14ac:dyDescent="0.2"/>
  <cols>
    <col min="1" max="1" width="38.109375" style="2" customWidth="1"/>
    <col min="2" max="4" width="22.6640625" style="2" customWidth="1"/>
    <col min="5" max="5" width="19.88671875" style="2" customWidth="1"/>
    <col min="6" max="6" width="20.6640625" style="2" customWidth="1"/>
    <col min="7" max="16384" width="11.44140625" style="2"/>
  </cols>
  <sheetData>
    <row r="1" spans="1:6" ht="12" x14ac:dyDescent="0.25">
      <c r="A1" s="19" t="s">
        <v>0</v>
      </c>
    </row>
    <row r="2" spans="1:6" ht="12.6" thickBot="1" x14ac:dyDescent="0.3">
      <c r="A2" s="15" t="s">
        <v>1</v>
      </c>
      <c r="B2" s="16"/>
      <c r="C2" s="16"/>
      <c r="D2" s="16"/>
      <c r="E2" s="16"/>
      <c r="F2" s="16"/>
    </row>
    <row r="3" spans="1:6" ht="12" thickTop="1" x14ac:dyDescent="0.2">
      <c r="B3" s="4"/>
      <c r="C3" s="4"/>
      <c r="D3" s="4"/>
      <c r="E3" s="4"/>
    </row>
    <row r="4" spans="1:6" x14ac:dyDescent="0.2">
      <c r="B4" s="4"/>
      <c r="C4" s="4"/>
      <c r="D4" s="4"/>
      <c r="E4" s="4"/>
    </row>
    <row r="5" spans="1:6" ht="12" x14ac:dyDescent="0.25">
      <c r="A5" s="85" t="s">
        <v>2</v>
      </c>
      <c r="B5" s="85"/>
      <c r="C5" s="85"/>
      <c r="D5" s="85"/>
      <c r="E5" s="85"/>
      <c r="F5" s="85"/>
    </row>
    <row r="6" spans="1:6" ht="12" x14ac:dyDescent="0.25">
      <c r="A6" s="85" t="s">
        <v>3</v>
      </c>
      <c r="B6" s="85"/>
      <c r="C6" s="85"/>
      <c r="D6" s="85"/>
      <c r="E6" s="85"/>
      <c r="F6" s="85"/>
    </row>
    <row r="7" spans="1:6" x14ac:dyDescent="0.2">
      <c r="A7" s="86" t="s">
        <v>4</v>
      </c>
      <c r="B7" s="86"/>
      <c r="C7" s="86"/>
      <c r="D7" s="86"/>
      <c r="E7" s="86"/>
      <c r="F7" s="86"/>
    </row>
    <row r="8" spans="1:6" x14ac:dyDescent="0.2">
      <c r="A8" s="53"/>
      <c r="B8" s="53"/>
      <c r="C8" s="53"/>
      <c r="D8" s="53"/>
      <c r="E8" s="53"/>
    </row>
    <row r="9" spans="1:6" x14ac:dyDescent="0.2">
      <c r="A9" s="53"/>
      <c r="B9" s="53"/>
      <c r="C9" s="53"/>
      <c r="D9" s="53"/>
      <c r="E9" s="53"/>
    </row>
    <row r="10" spans="1:6" x14ac:dyDescent="0.2">
      <c r="B10" s="5"/>
      <c r="C10" s="5"/>
      <c r="D10" s="5"/>
      <c r="E10" s="5"/>
    </row>
    <row r="11" spans="1:6" x14ac:dyDescent="0.2">
      <c r="A11" s="17" t="s">
        <v>5</v>
      </c>
      <c r="B11" s="7" t="s">
        <v>603</v>
      </c>
    </row>
    <row r="12" spans="1:6" x14ac:dyDescent="0.2">
      <c r="A12" s="17"/>
      <c r="B12" s="2">
        <v>2022</v>
      </c>
    </row>
    <row r="13" spans="1:6" x14ac:dyDescent="0.2">
      <c r="A13" s="17" t="s">
        <v>6</v>
      </c>
    </row>
    <row r="16" spans="1:6" ht="12" customHeight="1" x14ac:dyDescent="0.2">
      <c r="A16" s="83" t="s">
        <v>7</v>
      </c>
      <c r="B16" s="87" t="s">
        <v>8</v>
      </c>
      <c r="C16" s="88"/>
      <c r="D16" s="88"/>
      <c r="E16" s="88"/>
      <c r="F16" s="83" t="s">
        <v>9</v>
      </c>
    </row>
    <row r="17" spans="1:6" ht="12" x14ac:dyDescent="0.25">
      <c r="A17" s="84"/>
      <c r="B17" s="9" t="s">
        <v>10</v>
      </c>
      <c r="C17" s="46" t="s">
        <v>11</v>
      </c>
      <c r="D17" s="46" t="s">
        <v>12</v>
      </c>
      <c r="E17" s="10" t="s">
        <v>13</v>
      </c>
      <c r="F17" s="84"/>
    </row>
    <row r="18" spans="1:6" x14ac:dyDescent="0.2">
      <c r="A18" s="11"/>
      <c r="B18" s="1"/>
      <c r="C18" s="1"/>
      <c r="D18" s="1"/>
      <c r="E18" s="1"/>
    </row>
    <row r="19" spans="1:6" x14ac:dyDescent="0.2">
      <c r="A19" s="11" t="s">
        <v>14</v>
      </c>
      <c r="B19" s="13">
        <f>B21+B23+B25</f>
        <v>4697851390.75</v>
      </c>
      <c r="C19" s="13">
        <f>C21+C23+C25</f>
        <v>910859580.75</v>
      </c>
      <c r="D19" s="13">
        <f>D21+D23+D25</f>
        <v>833529879.75</v>
      </c>
      <c r="E19" s="13">
        <f>E21+E23+E25</f>
        <v>831529879.75</v>
      </c>
      <c r="F19" s="13">
        <f>F21+F23+F25</f>
        <v>7273770731</v>
      </c>
    </row>
    <row r="20" spans="1:6" x14ac:dyDescent="0.2">
      <c r="A20" s="11"/>
      <c r="B20" s="13"/>
      <c r="C20" s="13"/>
      <c r="D20" s="13"/>
      <c r="E20" s="13"/>
      <c r="F20" s="13"/>
    </row>
    <row r="21" spans="1:6" x14ac:dyDescent="0.2">
      <c r="A21" s="20" t="s">
        <v>15</v>
      </c>
      <c r="B21" s="14">
        <f>+TITULO!C23+TITULO!C29+TITULO!C35+TITULO!C36+TITULO!C38+TITULO!C39+TITULO!C41+TITULO!C45+TITULO!C47+TITULO!C48+TITULO!C49+TITULO!C51+TITULO!C57+TITULO!C59+TITULO!C63+TITULO!C64+TITULO!C65+TITULO!C66+TITULO!C69+TITULO!C74+TITULO!C75+TITULO!C80+TITULO!C81+TITULO!C82+TITULO!C83+TITULO!C85+TITULO!C86+TITULO!C90+TITULO!C94+TITULO!C102+TITULO!C103+TITULO!C104+TITULO!C105+TITULO!C117+TITULO!C121+TITULO!C135+TITULO!C141+TITULO!C148+TITULO!C150+TITULO!C152+TITULO!C234+TITULO!C245+TITULO!C247+TITULO!C251+TITULO!C263</f>
        <v>4431343480.75</v>
      </c>
      <c r="C21" s="14">
        <f>+TITULO!D23+TITULO!D29+TITULO!D35+TITULO!D36+TITULO!D38+TITULO!D39+TITULO!D41+TITULO!D45+TITULO!D47+TITULO!D48+TITULO!D49+TITULO!D51+TITULO!D57+TITULO!D59+TITULO!D63+TITULO!D64+TITULO!D65+TITULO!D66+TITULO!D69+TITULO!D74+TITULO!D75+TITULO!D80+TITULO!D81+TITULO!D82+TITULO!D83+TITULO!D85+TITULO!D86+TITULO!D90+TITULO!D94+TITULO!D102+TITULO!D103+TITULO!D104+TITULO!D105+TITULO!D117+TITULO!D121+TITULO!D135+TITULO!D141+TITULO!D148+TITULO!D150+TITULO!D152+TITULO!D234+TITULO!D245+TITULO!D247+TITULO!D251+TITULO!D263</f>
        <v>866465136.75</v>
      </c>
      <c r="D21" s="14">
        <f>+TITULO!E23+TITULO!E29+TITULO!E35+TITULO!E36+TITULO!E38+TITULO!E39+TITULO!E41+TITULO!E45+TITULO!E47+TITULO!E48+TITULO!E49+TITULO!E51+TITULO!E57+TITULO!E59+TITULO!E63+TITULO!E64+TITULO!E65+TITULO!E66+TITULO!E69+TITULO!E74+TITULO!E75+TITULO!E80+TITULO!E81+TITULO!E82+TITULO!E83+TITULO!E85+TITULO!E86+TITULO!E90+TITULO!E94+TITULO!E102+TITULO!E103+TITULO!E104+TITULO!E105+TITULO!E117+TITULO!E121+TITULO!E135+TITULO!E141+TITULO!E148+TITULO!E150+TITULO!E152+TITULO!E234+TITULO!E245+TITULO!E247+TITULO!E251+TITULO!E263</f>
        <v>799135435.75</v>
      </c>
      <c r="E21" s="14">
        <f>+TITULO!F23+TITULO!F29+TITULO!F35+TITULO!F36+TITULO!F38+TITULO!F39+TITULO!F41+TITULO!F45+TITULO!F47+TITULO!F48+TITULO!F49+TITULO!F51+TITULO!F57+TITULO!F59+TITULO!F63+TITULO!F64+TITULO!F65+TITULO!F66+TITULO!F69+TITULO!F74+TITULO!F75+TITULO!F80+TITULO!F81+TITULO!F82+TITULO!F83+TITULO!F85+TITULO!F86+TITULO!F90+TITULO!F94+TITULO!F102+TITULO!F103+TITULO!F104+TITULO!F105+TITULO!F117+TITULO!F121+TITULO!F135+TITULO!F141+TITULO!F148+TITULO!F150+TITULO!F152+TITULO!F234+TITULO!F245+TITULO!F247+TITULO!F251+TITULO!F263</f>
        <v>797135436.75</v>
      </c>
      <c r="F21" s="14">
        <f>SUM(B21:E21)</f>
        <v>6894079490</v>
      </c>
    </row>
    <row r="22" spans="1:6" x14ac:dyDescent="0.2">
      <c r="B22" s="14"/>
      <c r="C22" s="14"/>
      <c r="D22" s="14"/>
      <c r="E22" s="14"/>
      <c r="F22" s="14"/>
    </row>
    <row r="23" spans="1:6" x14ac:dyDescent="0.2">
      <c r="A23" s="5" t="s">
        <v>16</v>
      </c>
      <c r="B23" s="21">
        <f>+TITULO!C37+TITULO!C206+TITULO!C208+TITULO!C211+TITULO!C228</f>
        <v>266507910</v>
      </c>
      <c r="C23" s="21">
        <f>+TITULO!D37+TITULO!D206+TITULO!D208+TITULO!D211+TITULO!D228</f>
        <v>44394444</v>
      </c>
      <c r="D23" s="21">
        <f>+TITULO!E37+TITULO!E206+TITULO!E208+TITULO!E211+TITULO!E228</f>
        <v>34394444</v>
      </c>
      <c r="E23" s="21">
        <f>+TITULO!F37+TITULO!F206+TITULO!F208+TITULO!F211+TITULO!F228</f>
        <v>34394443</v>
      </c>
      <c r="F23" s="21">
        <f>SUM(B23:E23)</f>
        <v>379691241</v>
      </c>
    </row>
    <row r="24" spans="1:6" x14ac:dyDescent="0.2">
      <c r="A24" s="5"/>
      <c r="B24" s="21"/>
      <c r="C24" s="21"/>
      <c r="D24" s="21"/>
      <c r="E24" s="21"/>
      <c r="F24" s="21"/>
    </row>
    <row r="25" spans="1:6" ht="12" x14ac:dyDescent="0.25">
      <c r="A25" s="37" t="s">
        <v>17</v>
      </c>
      <c r="B25" s="21">
        <f>B27</f>
        <v>0</v>
      </c>
      <c r="C25" s="21">
        <f>C27</f>
        <v>0</v>
      </c>
      <c r="D25" s="21">
        <f>D27</f>
        <v>0</v>
      </c>
      <c r="E25" s="21">
        <f>E27</f>
        <v>0</v>
      </c>
      <c r="F25" s="21">
        <f>F27</f>
        <v>0</v>
      </c>
    </row>
    <row r="26" spans="1:6" x14ac:dyDescent="0.2">
      <c r="A26" s="5"/>
      <c r="B26" s="21"/>
      <c r="C26" s="21"/>
      <c r="D26" s="21"/>
      <c r="E26" s="21"/>
      <c r="F26" s="21"/>
    </row>
    <row r="27" spans="1:6" x14ac:dyDescent="0.2">
      <c r="A27" s="5" t="s">
        <v>18</v>
      </c>
      <c r="B27" s="21"/>
      <c r="C27" s="21"/>
      <c r="D27" s="21"/>
      <c r="E27" s="21"/>
      <c r="F27" s="21">
        <f>SUM(B27:E27)</f>
        <v>0</v>
      </c>
    </row>
    <row r="28" spans="1:6" x14ac:dyDescent="0.2">
      <c r="A28" s="5"/>
      <c r="B28" s="21"/>
      <c r="C28" s="21"/>
      <c r="D28" s="21"/>
      <c r="E28" s="21"/>
      <c r="F28" s="21"/>
    </row>
    <row r="29" spans="1:6" x14ac:dyDescent="0.2">
      <c r="A29" s="11" t="s">
        <v>19</v>
      </c>
      <c r="B29" s="21">
        <f>B31</f>
        <v>0</v>
      </c>
      <c r="C29" s="21">
        <f>C31</f>
        <v>0</v>
      </c>
      <c r="D29" s="21">
        <f>D31</f>
        <v>0</v>
      </c>
      <c r="E29" s="21">
        <f>E31</f>
        <v>0</v>
      </c>
      <c r="F29" s="21">
        <f>F31</f>
        <v>0</v>
      </c>
    </row>
    <row r="30" spans="1:6" x14ac:dyDescent="0.2">
      <c r="A30" s="5"/>
      <c r="B30" s="21"/>
      <c r="C30" s="21"/>
      <c r="D30" s="21"/>
      <c r="E30" s="21"/>
      <c r="F30" s="21"/>
    </row>
    <row r="31" spans="1:6" x14ac:dyDescent="0.2">
      <c r="A31" s="5" t="s">
        <v>20</v>
      </c>
      <c r="B31" s="21"/>
      <c r="C31" s="21"/>
      <c r="D31" s="21"/>
      <c r="E31" s="21"/>
      <c r="F31" s="21">
        <f>SUM(B31:E31)</f>
        <v>0</v>
      </c>
    </row>
    <row r="32" spans="1:6" x14ac:dyDescent="0.2">
      <c r="A32" s="5"/>
      <c r="B32" s="21"/>
      <c r="C32" s="21"/>
      <c r="D32" s="21"/>
      <c r="E32" s="21"/>
      <c r="F32" s="21"/>
    </row>
    <row r="33" spans="1:6" x14ac:dyDescent="0.2">
      <c r="B33" s="14"/>
      <c r="C33" s="14"/>
      <c r="D33" s="14"/>
      <c r="E33" s="14"/>
      <c r="F33" s="14"/>
    </row>
    <row r="34" spans="1:6" ht="12.6" thickBot="1" x14ac:dyDescent="0.3">
      <c r="A34" s="22" t="s">
        <v>21</v>
      </c>
      <c r="B34" s="23">
        <f>B29+B19</f>
        <v>4697851390.75</v>
      </c>
      <c r="C34" s="23">
        <f>C29+C19</f>
        <v>910859580.75</v>
      </c>
      <c r="D34" s="23">
        <f>D29+D19</f>
        <v>833529879.75</v>
      </c>
      <c r="E34" s="23">
        <f>E29+E19</f>
        <v>831529879.75</v>
      </c>
      <c r="F34" s="23">
        <f>F29+F19</f>
        <v>7273770731</v>
      </c>
    </row>
    <row r="35" spans="1:6" ht="12" thickTop="1" x14ac:dyDescent="0.2">
      <c r="B35" s="14"/>
      <c r="C35" s="14"/>
      <c r="D35" s="14"/>
      <c r="E35" s="14"/>
      <c r="F35" s="14"/>
    </row>
    <row r="36" spans="1:6" x14ac:dyDescent="0.2">
      <c r="B36" s="14"/>
      <c r="C36" s="14"/>
      <c r="D36" s="14"/>
      <c r="E36" s="14"/>
      <c r="F36" s="14"/>
    </row>
    <row r="37" spans="1:6" ht="12" x14ac:dyDescent="0.25">
      <c r="A37" s="19" t="s">
        <v>22</v>
      </c>
      <c r="B37" s="1"/>
      <c r="C37" s="1"/>
      <c r="D37" s="1"/>
    </row>
    <row r="38" spans="1:6" s="19" customFormat="1" ht="12" x14ac:dyDescent="0.25">
      <c r="A38" s="47" t="s">
        <v>23</v>
      </c>
      <c r="B38" s="36"/>
      <c r="C38" s="36"/>
      <c r="D38" s="36"/>
    </row>
    <row r="39" spans="1:6" s="19" customFormat="1" ht="12" x14ac:dyDescent="0.25">
      <c r="A39" s="47" t="s">
        <v>24</v>
      </c>
      <c r="B39" s="36"/>
      <c r="C39" s="36"/>
      <c r="D39" s="36"/>
    </row>
    <row r="40" spans="1:6" x14ac:dyDescent="0.2">
      <c r="A40" s="4"/>
      <c r="B40" s="3"/>
      <c r="C40" s="3"/>
      <c r="D40" s="3"/>
    </row>
    <row r="41" spans="1:6" x14ac:dyDescent="0.2">
      <c r="B41" s="1"/>
      <c r="C41" s="1"/>
      <c r="D41" s="1"/>
    </row>
    <row r="42" spans="1:6" x14ac:dyDescent="0.2">
      <c r="B42" s="1"/>
      <c r="C42" s="1"/>
      <c r="D42" s="1"/>
    </row>
    <row r="43" spans="1:6" x14ac:dyDescent="0.2">
      <c r="B43" s="1"/>
      <c r="C43" s="1"/>
      <c r="D43" s="1"/>
    </row>
    <row r="44" spans="1:6" x14ac:dyDescent="0.2">
      <c r="B44" s="1"/>
      <c r="C44" s="1"/>
      <c r="D44" s="1"/>
    </row>
    <row r="45" spans="1:6" x14ac:dyDescent="0.2">
      <c r="B45" s="1"/>
      <c r="C45" s="1"/>
      <c r="D45" s="1"/>
    </row>
    <row r="46" spans="1:6" x14ac:dyDescent="0.2">
      <c r="B46" s="1"/>
      <c r="C46" s="1"/>
      <c r="D46" s="1"/>
    </row>
    <row r="47" spans="1:6" x14ac:dyDescent="0.2">
      <c r="B47" s="1"/>
      <c r="C47" s="1"/>
      <c r="D47" s="1"/>
    </row>
    <row r="48" spans="1:6" x14ac:dyDescent="0.2">
      <c r="B48" s="1"/>
      <c r="C48" s="1"/>
      <c r="D48" s="1"/>
    </row>
    <row r="49" spans="2:4" x14ac:dyDescent="0.2">
      <c r="B49" s="1"/>
      <c r="C49" s="1"/>
      <c r="D49" s="1"/>
    </row>
    <row r="50" spans="2:4" x14ac:dyDescent="0.2">
      <c r="B50" s="1"/>
      <c r="C50" s="1"/>
      <c r="D50" s="1"/>
    </row>
    <row r="51" spans="2:4" x14ac:dyDescent="0.2">
      <c r="B51" s="1"/>
      <c r="C51" s="1"/>
      <c r="D51" s="1"/>
    </row>
    <row r="52" spans="2:4" x14ac:dyDescent="0.2">
      <c r="B52" s="1"/>
      <c r="C52" s="1"/>
      <c r="D52" s="1"/>
    </row>
    <row r="53" spans="2:4" x14ac:dyDescent="0.2">
      <c r="B53" s="1"/>
      <c r="C53" s="1"/>
      <c r="D53" s="1"/>
    </row>
    <row r="54" spans="2:4" x14ac:dyDescent="0.2">
      <c r="B54" s="1"/>
      <c r="C54" s="1"/>
      <c r="D54" s="1"/>
    </row>
    <row r="55" spans="2:4" x14ac:dyDescent="0.2">
      <c r="B55" s="1"/>
      <c r="C55" s="1"/>
      <c r="D55" s="1"/>
    </row>
    <row r="56" spans="2:4" x14ac:dyDescent="0.2">
      <c r="B56" s="1"/>
      <c r="C56" s="1"/>
      <c r="D56" s="1"/>
    </row>
    <row r="57" spans="2:4" x14ac:dyDescent="0.2">
      <c r="B57" s="1"/>
      <c r="C57" s="1"/>
      <c r="D57" s="1"/>
    </row>
    <row r="58" spans="2:4" x14ac:dyDescent="0.2">
      <c r="B58" s="1"/>
      <c r="C58" s="1"/>
      <c r="D58" s="1"/>
    </row>
    <row r="59" spans="2:4" x14ac:dyDescent="0.2">
      <c r="B59" s="1"/>
      <c r="C59" s="1"/>
      <c r="D59" s="1"/>
    </row>
    <row r="60" spans="2:4" x14ac:dyDescent="0.2">
      <c r="B60" s="1"/>
      <c r="C60" s="1"/>
      <c r="D60" s="1"/>
    </row>
    <row r="61" spans="2:4" x14ac:dyDescent="0.2">
      <c r="B61" s="1"/>
      <c r="C61" s="1"/>
      <c r="D61" s="1"/>
    </row>
    <row r="62" spans="2:4" x14ac:dyDescent="0.2">
      <c r="B62" s="1"/>
      <c r="C62" s="1"/>
      <c r="D62" s="1"/>
    </row>
    <row r="63" spans="2:4" x14ac:dyDescent="0.2">
      <c r="B63" s="1"/>
      <c r="C63" s="1"/>
      <c r="D63" s="1"/>
    </row>
    <row r="64" spans="2:4" x14ac:dyDescent="0.2">
      <c r="B64" s="1"/>
      <c r="C64" s="1"/>
      <c r="D64" s="1"/>
    </row>
    <row r="65" spans="2:4" x14ac:dyDescent="0.2">
      <c r="B65" s="1"/>
      <c r="C65" s="1"/>
      <c r="D65" s="1"/>
    </row>
    <row r="66" spans="2:4" x14ac:dyDescent="0.2">
      <c r="B66" s="1"/>
      <c r="C66" s="1"/>
      <c r="D66" s="1"/>
    </row>
    <row r="67" spans="2:4" x14ac:dyDescent="0.2">
      <c r="B67" s="1"/>
      <c r="C67" s="1"/>
      <c r="D67" s="1"/>
    </row>
    <row r="68" spans="2:4" x14ac:dyDescent="0.2">
      <c r="B68" s="1"/>
      <c r="C68" s="1"/>
      <c r="D68" s="1"/>
    </row>
    <row r="69" spans="2:4" x14ac:dyDescent="0.2">
      <c r="B69" s="1"/>
      <c r="C69" s="1"/>
      <c r="D69" s="1"/>
    </row>
    <row r="70" spans="2:4" x14ac:dyDescent="0.2">
      <c r="B70" s="1"/>
      <c r="C70" s="1"/>
      <c r="D70" s="1"/>
    </row>
    <row r="71" spans="2:4" x14ac:dyDescent="0.2">
      <c r="B71" s="1"/>
      <c r="C71" s="1"/>
      <c r="D71" s="1"/>
    </row>
    <row r="72" spans="2:4" x14ac:dyDescent="0.2">
      <c r="B72" s="1"/>
      <c r="C72" s="1"/>
      <c r="D72" s="1"/>
    </row>
    <row r="73" spans="2:4" x14ac:dyDescent="0.2">
      <c r="B73" s="1"/>
      <c r="C73" s="1"/>
      <c r="D73" s="1"/>
    </row>
    <row r="74" spans="2:4" x14ac:dyDescent="0.2">
      <c r="B74" s="1"/>
      <c r="C74" s="1"/>
      <c r="D74" s="1"/>
    </row>
    <row r="75" spans="2:4" x14ac:dyDescent="0.2">
      <c r="B75" s="1"/>
      <c r="C75" s="1"/>
      <c r="D75" s="1"/>
    </row>
    <row r="76" spans="2:4" x14ac:dyDescent="0.2">
      <c r="B76" s="1"/>
      <c r="C76" s="1"/>
      <c r="D76" s="1"/>
    </row>
    <row r="77" spans="2:4" x14ac:dyDescent="0.2">
      <c r="B77" s="1"/>
      <c r="C77" s="1"/>
      <c r="D77" s="1"/>
    </row>
    <row r="78" spans="2:4" x14ac:dyDescent="0.2">
      <c r="B78" s="1"/>
      <c r="C78" s="1"/>
      <c r="D78" s="1"/>
    </row>
    <row r="79" spans="2:4" x14ac:dyDescent="0.2">
      <c r="B79" s="1"/>
      <c r="C79" s="1"/>
      <c r="D79" s="1"/>
    </row>
    <row r="80" spans="2:4" x14ac:dyDescent="0.2">
      <c r="B80" s="1"/>
      <c r="C80" s="1"/>
      <c r="D80" s="1"/>
    </row>
    <row r="81" spans="2:4" x14ac:dyDescent="0.2">
      <c r="B81" s="1"/>
      <c r="C81" s="1"/>
      <c r="D81" s="1"/>
    </row>
    <row r="82" spans="2:4" x14ac:dyDescent="0.2">
      <c r="B82" s="1"/>
      <c r="C82" s="1"/>
      <c r="D82" s="1"/>
    </row>
    <row r="83" spans="2:4" x14ac:dyDescent="0.2">
      <c r="B83" s="1"/>
      <c r="C83" s="1"/>
      <c r="D83" s="1"/>
    </row>
    <row r="84" spans="2:4" x14ac:dyDescent="0.2">
      <c r="B84" s="1"/>
      <c r="C84" s="1"/>
      <c r="D84" s="1"/>
    </row>
    <row r="85" spans="2:4" x14ac:dyDescent="0.2">
      <c r="B85" s="1"/>
      <c r="C85" s="1"/>
      <c r="D85" s="1"/>
    </row>
    <row r="86" spans="2:4" x14ac:dyDescent="0.2">
      <c r="B86" s="1"/>
      <c r="C86" s="1"/>
      <c r="D86" s="1"/>
    </row>
    <row r="87" spans="2:4" x14ac:dyDescent="0.2">
      <c r="B87" s="1"/>
      <c r="C87" s="1"/>
      <c r="D87" s="1"/>
    </row>
    <row r="88" spans="2:4" x14ac:dyDescent="0.2">
      <c r="B88" s="1"/>
      <c r="C88" s="1"/>
      <c r="D88" s="1"/>
    </row>
    <row r="89" spans="2:4" x14ac:dyDescent="0.2">
      <c r="B89" s="1"/>
      <c r="C89" s="1"/>
      <c r="D89" s="1"/>
    </row>
    <row r="90" spans="2:4" x14ac:dyDescent="0.2">
      <c r="B90" s="1"/>
      <c r="C90" s="1"/>
      <c r="D90" s="1"/>
    </row>
    <row r="91" spans="2:4" x14ac:dyDescent="0.2">
      <c r="B91" s="1"/>
      <c r="C91" s="1"/>
      <c r="D91" s="1"/>
    </row>
    <row r="92" spans="2:4" x14ac:dyDescent="0.2">
      <c r="B92" s="1"/>
      <c r="C92" s="1"/>
      <c r="D92" s="1"/>
    </row>
    <row r="93" spans="2:4" x14ac:dyDescent="0.2">
      <c r="B93" s="1"/>
      <c r="C93" s="1"/>
      <c r="D93" s="1"/>
    </row>
    <row r="94" spans="2:4" x14ac:dyDescent="0.2">
      <c r="B94" s="1"/>
      <c r="C94" s="1"/>
      <c r="D94" s="1"/>
    </row>
    <row r="95" spans="2:4" x14ac:dyDescent="0.2">
      <c r="B95" s="1"/>
      <c r="C95" s="1"/>
      <c r="D95" s="1"/>
    </row>
    <row r="96" spans="2:4" x14ac:dyDescent="0.2">
      <c r="B96" s="1"/>
      <c r="C96" s="1"/>
      <c r="D96" s="1"/>
    </row>
    <row r="97" spans="2:4" x14ac:dyDescent="0.2">
      <c r="B97" s="1"/>
      <c r="C97" s="1"/>
      <c r="D97" s="1"/>
    </row>
    <row r="98" spans="2:4" x14ac:dyDescent="0.2">
      <c r="B98" s="1"/>
      <c r="C98" s="1"/>
      <c r="D98" s="1"/>
    </row>
    <row r="99" spans="2:4" x14ac:dyDescent="0.2">
      <c r="B99" s="1"/>
      <c r="C99" s="1"/>
      <c r="D99" s="1"/>
    </row>
    <row r="100" spans="2:4" x14ac:dyDescent="0.2">
      <c r="B100" s="1"/>
      <c r="C100" s="1"/>
      <c r="D100" s="1"/>
    </row>
    <row r="101" spans="2:4" x14ac:dyDescent="0.2">
      <c r="B101" s="1"/>
      <c r="C101" s="1"/>
      <c r="D101" s="1"/>
    </row>
    <row r="102" spans="2:4" x14ac:dyDescent="0.2">
      <c r="B102" s="1"/>
      <c r="C102" s="1"/>
      <c r="D102" s="1"/>
    </row>
    <row r="103" spans="2:4" x14ac:dyDescent="0.2">
      <c r="B103" s="1"/>
      <c r="C103" s="1"/>
      <c r="D103" s="1"/>
    </row>
    <row r="104" spans="2:4" x14ac:dyDescent="0.2">
      <c r="B104" s="1"/>
      <c r="C104" s="1"/>
      <c r="D104" s="1"/>
    </row>
    <row r="105" spans="2:4" x14ac:dyDescent="0.2">
      <c r="B105" s="1"/>
      <c r="C105" s="1"/>
      <c r="D105" s="1"/>
    </row>
  </sheetData>
  <mergeCells count="6">
    <mergeCell ref="F16:F17"/>
    <mergeCell ref="A5:F5"/>
    <mergeCell ref="A6:F6"/>
    <mergeCell ref="A7:F7"/>
    <mergeCell ref="A16:A17"/>
    <mergeCell ref="B16:E16"/>
  </mergeCells>
  <phoneticPr fontId="0" type="noConversion"/>
  <printOptions horizontalCentered="1"/>
  <pageMargins left="0.31496062992125984" right="0.75" top="0.86614173228346458" bottom="0.55118110236220474" header="0" footer="0"/>
  <pageSetup scale="52" fitToHeight="2" orientation="portrait" horizontalDpi="4294967293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39"/>
  <sheetViews>
    <sheetView showGridLines="0" topLeftCell="A24" zoomScaleNormal="100" workbookViewId="0">
      <selection activeCell="G28" sqref="G28:G307"/>
    </sheetView>
  </sheetViews>
  <sheetFormatPr baseColWidth="10" defaultColWidth="11.44140625" defaultRowHeight="11.4" x14ac:dyDescent="0.2"/>
  <cols>
    <col min="1" max="1" width="6.88671875" style="2" customWidth="1"/>
    <col min="2" max="2" width="74.33203125" style="2" customWidth="1"/>
    <col min="3" max="7" width="18.33203125" style="2" customWidth="1"/>
    <col min="8" max="43" width="10.88671875" style="2" customWidth="1"/>
    <col min="44" max="16384" width="11.44140625" style="2"/>
  </cols>
  <sheetData>
    <row r="1" spans="1:7" ht="12" x14ac:dyDescent="0.25">
      <c r="A1" s="18" t="s">
        <v>0</v>
      </c>
    </row>
    <row r="2" spans="1:7" ht="12.6" thickBot="1" x14ac:dyDescent="0.3">
      <c r="A2" s="15" t="s">
        <v>1</v>
      </c>
      <c r="B2" s="16"/>
      <c r="C2" s="16"/>
      <c r="D2" s="16"/>
      <c r="E2" s="16"/>
      <c r="F2" s="16"/>
    </row>
    <row r="3" spans="1:7" ht="12.6" thickTop="1" x14ac:dyDescent="0.25">
      <c r="A3" s="18"/>
      <c r="B3" s="5"/>
      <c r="C3" s="5"/>
      <c r="D3" s="5"/>
      <c r="E3" s="5"/>
      <c r="F3" s="5"/>
    </row>
    <row r="4" spans="1:7" ht="12" x14ac:dyDescent="0.25">
      <c r="A4" s="18"/>
      <c r="B4" s="5"/>
      <c r="C4" s="5"/>
      <c r="D4" s="5"/>
      <c r="E4" s="5"/>
      <c r="F4" s="5"/>
    </row>
    <row r="5" spans="1:7" ht="12" x14ac:dyDescent="0.25">
      <c r="A5" s="18"/>
      <c r="B5" s="5"/>
      <c r="C5" s="5"/>
      <c r="D5" s="5"/>
      <c r="E5" s="5"/>
      <c r="F5" s="5"/>
    </row>
    <row r="6" spans="1:7" ht="12" x14ac:dyDescent="0.25">
      <c r="A6" s="85" t="s">
        <v>2</v>
      </c>
      <c r="B6" s="85"/>
      <c r="C6" s="85"/>
      <c r="D6" s="85"/>
      <c r="E6" s="85"/>
      <c r="F6" s="85"/>
    </row>
    <row r="7" spans="1:7" ht="12" x14ac:dyDescent="0.25">
      <c r="A7" s="85" t="s">
        <v>25</v>
      </c>
      <c r="B7" s="85"/>
      <c r="C7" s="85"/>
      <c r="D7" s="85"/>
      <c r="E7" s="85"/>
      <c r="F7" s="85"/>
    </row>
    <row r="8" spans="1:7" x14ac:dyDescent="0.2">
      <c r="A8" s="86" t="s">
        <v>4</v>
      </c>
      <c r="B8" s="86"/>
      <c r="C8" s="86"/>
      <c r="D8" s="86"/>
      <c r="E8" s="86"/>
      <c r="F8" s="86"/>
    </row>
    <row r="9" spans="1:7" x14ac:dyDescent="0.2">
      <c r="B9" s="5"/>
      <c r="C9" s="5"/>
      <c r="D9" s="5"/>
      <c r="E9" s="5"/>
    </row>
    <row r="10" spans="1:7" x14ac:dyDescent="0.2">
      <c r="A10" s="6" t="s">
        <v>26</v>
      </c>
      <c r="C10" s="7"/>
      <c r="D10" s="7"/>
      <c r="E10" s="7"/>
      <c r="F10" s="7"/>
      <c r="G10" s="7"/>
    </row>
    <row r="11" spans="1:7" x14ac:dyDescent="0.2">
      <c r="A11" s="17"/>
      <c r="C11" s="7"/>
      <c r="D11" s="7"/>
      <c r="E11" s="7"/>
      <c r="F11" s="7"/>
      <c r="G11" s="32"/>
    </row>
    <row r="12" spans="1:7" x14ac:dyDescent="0.2">
      <c r="A12" s="6" t="s">
        <v>27</v>
      </c>
      <c r="C12" s="7"/>
      <c r="D12" s="7"/>
      <c r="E12" s="7"/>
      <c r="F12" s="32"/>
      <c r="G12" s="32"/>
    </row>
    <row r="13" spans="1:7" x14ac:dyDescent="0.2">
      <c r="A13" s="6"/>
      <c r="C13" s="7"/>
      <c r="D13" s="7"/>
      <c r="E13" s="7"/>
      <c r="F13" s="7"/>
      <c r="G13" s="32"/>
    </row>
    <row r="14" spans="1:7" x14ac:dyDescent="0.2">
      <c r="A14" s="6" t="s">
        <v>6</v>
      </c>
      <c r="B14" s="6"/>
    </row>
    <row r="15" spans="1:7" x14ac:dyDescent="0.2">
      <c r="A15" s="7"/>
      <c r="B15" s="7"/>
      <c r="C15" s="8"/>
      <c r="D15" s="8"/>
      <c r="E15" s="8"/>
      <c r="F15" s="7"/>
      <c r="G15" s="4"/>
    </row>
    <row r="16" spans="1:7" ht="12.75" customHeight="1" x14ac:dyDescent="0.2">
      <c r="A16" s="87" t="s">
        <v>28</v>
      </c>
      <c r="B16" s="88"/>
      <c r="C16" s="87" t="s">
        <v>8</v>
      </c>
      <c r="D16" s="88"/>
      <c r="E16" s="88"/>
      <c r="F16" s="88"/>
      <c r="G16" s="89" t="s">
        <v>9</v>
      </c>
    </row>
    <row r="17" spans="1:7" ht="12" x14ac:dyDescent="0.25">
      <c r="A17" s="9" t="s">
        <v>29</v>
      </c>
      <c r="B17" s="25" t="s">
        <v>30</v>
      </c>
      <c r="C17" s="9" t="s">
        <v>10</v>
      </c>
      <c r="D17" s="46" t="s">
        <v>11</v>
      </c>
      <c r="E17" s="46" t="s">
        <v>12</v>
      </c>
      <c r="F17" s="10" t="s">
        <v>13</v>
      </c>
      <c r="G17" s="90"/>
    </row>
    <row r="18" spans="1:7" x14ac:dyDescent="0.2">
      <c r="A18" s="11"/>
      <c r="B18" s="11"/>
      <c r="C18" s="1"/>
      <c r="D18" s="1"/>
      <c r="E18" s="1"/>
      <c r="G18" s="4"/>
    </row>
    <row r="19" spans="1:7" s="12" customFormat="1" ht="13.2" x14ac:dyDescent="0.25">
      <c r="A19" s="26"/>
      <c r="B19" s="27" t="s">
        <v>31</v>
      </c>
      <c r="C19" s="33">
        <f>+C21+C55+C119+C156+C180+C202+C230+C265+C286+C303</f>
        <v>0</v>
      </c>
      <c r="D19" s="33">
        <f>+D21+D55+D119+D156+D180+D202+D230+D265+D286+D303</f>
        <v>0</v>
      </c>
      <c r="E19" s="33">
        <f>+E21+E55+E119+E156+E180+E202+E230+E265+E286+E303</f>
        <v>0</v>
      </c>
      <c r="F19" s="33">
        <f>+F21+F55+F119+F156+F180+F202+F230+F265+F286+F303</f>
        <v>0</v>
      </c>
      <c r="G19" s="33">
        <f>+G21+G55+G119+G156+G180+G202+G230+G265+G286+G303</f>
        <v>0</v>
      </c>
    </row>
    <row r="20" spans="1:7" s="12" customFormat="1" ht="13.2" x14ac:dyDescent="0.25">
      <c r="A20" s="26"/>
      <c r="B20" s="27"/>
      <c r="C20" s="33"/>
      <c r="D20" s="33"/>
      <c r="E20" s="33"/>
      <c r="F20" s="33"/>
      <c r="G20" s="33"/>
    </row>
    <row r="21" spans="1:7" s="12" customFormat="1" ht="13.2" x14ac:dyDescent="0.25">
      <c r="A21" s="38">
        <v>0</v>
      </c>
      <c r="B21" s="39" t="s">
        <v>32</v>
      </c>
      <c r="C21" s="33">
        <f>C22+C28+C34+C40++C46+C52</f>
        <v>0</v>
      </c>
      <c r="D21" s="33">
        <f>D22+D28+D34+D40++D46+D52</f>
        <v>0</v>
      </c>
      <c r="E21" s="33">
        <f>E22+E28+E34+E40++E46+E52</f>
        <v>0</v>
      </c>
      <c r="F21" s="33">
        <f>F22+F28+F34+F40++F46+F52</f>
        <v>0</v>
      </c>
      <c r="G21" s="33">
        <f>G22+G28+G34+G40++G46+G52</f>
        <v>0</v>
      </c>
    </row>
    <row r="22" spans="1:7" s="12" customFormat="1" ht="13.2" x14ac:dyDescent="0.25">
      <c r="A22" s="38" t="s">
        <v>33</v>
      </c>
      <c r="B22" s="39" t="s">
        <v>34</v>
      </c>
      <c r="C22" s="35">
        <f>SUM(C23:C27)</f>
        <v>0</v>
      </c>
      <c r="D22" s="35">
        <f>SUM(D23:D27)</f>
        <v>0</v>
      </c>
      <c r="E22" s="35">
        <f>SUM(E23:E27)</f>
        <v>0</v>
      </c>
      <c r="F22" s="35">
        <f>SUM(F23:F27)</f>
        <v>0</v>
      </c>
      <c r="G22" s="35">
        <f>SUM(G23:G27)</f>
        <v>0</v>
      </c>
    </row>
    <row r="23" spans="1:7" s="12" customFormat="1" ht="13.2" x14ac:dyDescent="0.25">
      <c r="A23" s="40" t="s">
        <v>35</v>
      </c>
      <c r="B23" s="41" t="s">
        <v>36</v>
      </c>
      <c r="C23" s="1"/>
      <c r="D23" s="1"/>
      <c r="E23" s="1"/>
      <c r="F23" s="1"/>
      <c r="G23" s="1">
        <f>SUM(C23:F23)</f>
        <v>0</v>
      </c>
    </row>
    <row r="24" spans="1:7" s="12" customFormat="1" ht="13.2" x14ac:dyDescent="0.25">
      <c r="A24" s="40" t="s">
        <v>37</v>
      </c>
      <c r="B24" s="41" t="s">
        <v>38</v>
      </c>
      <c r="C24" s="1"/>
      <c r="D24" s="1"/>
      <c r="E24" s="1"/>
      <c r="F24" s="1"/>
      <c r="G24" s="1">
        <f t="shared" ref="G24:G54" si="0">SUM(C24:F24)</f>
        <v>0</v>
      </c>
    </row>
    <row r="25" spans="1:7" s="12" customFormat="1" ht="13.2" x14ac:dyDescent="0.25">
      <c r="A25" s="40" t="s">
        <v>39</v>
      </c>
      <c r="B25" s="41" t="s">
        <v>40</v>
      </c>
      <c r="C25" s="1"/>
      <c r="D25" s="1"/>
      <c r="E25" s="1"/>
      <c r="F25" s="1"/>
      <c r="G25" s="1">
        <f t="shared" si="0"/>
        <v>0</v>
      </c>
    </row>
    <row r="26" spans="1:7" s="12" customFormat="1" ht="13.2" x14ac:dyDescent="0.25">
      <c r="A26" s="40" t="s">
        <v>41</v>
      </c>
      <c r="B26" s="41" t="s">
        <v>42</v>
      </c>
      <c r="C26" s="1"/>
      <c r="D26" s="1"/>
      <c r="E26" s="1"/>
      <c r="F26" s="1"/>
      <c r="G26" s="1">
        <f t="shared" si="0"/>
        <v>0</v>
      </c>
    </row>
    <row r="27" spans="1:7" s="12" customFormat="1" ht="13.2" x14ac:dyDescent="0.25">
      <c r="A27" s="40" t="s">
        <v>43</v>
      </c>
      <c r="B27" s="41" t="s">
        <v>44</v>
      </c>
      <c r="C27" s="1"/>
      <c r="D27" s="1"/>
      <c r="E27" s="1"/>
      <c r="F27" s="1"/>
      <c r="G27" s="1">
        <f t="shared" si="0"/>
        <v>0</v>
      </c>
    </row>
    <row r="28" spans="1:7" s="12" customFormat="1" ht="13.2" x14ac:dyDescent="0.25">
      <c r="A28" s="38" t="s">
        <v>45</v>
      </c>
      <c r="B28" s="39" t="s">
        <v>46</v>
      </c>
      <c r="C28" s="35">
        <f>SUM(C29:C33)</f>
        <v>0</v>
      </c>
      <c r="D28" s="35">
        <f>SUM(D29:D33)</f>
        <v>0</v>
      </c>
      <c r="E28" s="35">
        <f>SUM(E29:E33)</f>
        <v>0</v>
      </c>
      <c r="F28" s="35">
        <f>SUM(F29:F33)</f>
        <v>0</v>
      </c>
      <c r="G28" s="35">
        <f>SUM(G29:G33)</f>
        <v>0</v>
      </c>
    </row>
    <row r="29" spans="1:7" s="12" customFormat="1" ht="13.2" x14ac:dyDescent="0.25">
      <c r="A29" s="40" t="s">
        <v>47</v>
      </c>
      <c r="B29" s="41" t="s">
        <v>48</v>
      </c>
      <c r="C29" s="1"/>
      <c r="D29" s="1"/>
      <c r="E29" s="1"/>
      <c r="F29" s="1"/>
      <c r="G29" s="1">
        <f t="shared" si="0"/>
        <v>0</v>
      </c>
    </row>
    <row r="30" spans="1:7" s="12" customFormat="1" ht="13.2" x14ac:dyDescent="0.25">
      <c r="A30" s="40" t="s">
        <v>49</v>
      </c>
      <c r="B30" s="41" t="s">
        <v>50</v>
      </c>
      <c r="C30" s="1"/>
      <c r="D30" s="1"/>
      <c r="E30" s="1"/>
      <c r="F30" s="1"/>
      <c r="G30" s="1">
        <f t="shared" si="0"/>
        <v>0</v>
      </c>
    </row>
    <row r="31" spans="1:7" s="12" customFormat="1" ht="13.2" x14ac:dyDescent="0.25">
      <c r="A31" s="40" t="s">
        <v>51</v>
      </c>
      <c r="B31" s="41" t="s">
        <v>52</v>
      </c>
      <c r="C31" s="1"/>
      <c r="D31" s="1"/>
      <c r="E31" s="1"/>
      <c r="F31" s="1"/>
      <c r="G31" s="1">
        <f t="shared" si="0"/>
        <v>0</v>
      </c>
    </row>
    <row r="32" spans="1:7" s="12" customFormat="1" ht="13.2" x14ac:dyDescent="0.25">
      <c r="A32" s="40" t="s">
        <v>53</v>
      </c>
      <c r="B32" s="41" t="s">
        <v>54</v>
      </c>
      <c r="C32" s="1"/>
      <c r="D32" s="1"/>
      <c r="E32" s="1"/>
      <c r="F32" s="1"/>
      <c r="G32" s="1">
        <f t="shared" si="0"/>
        <v>0</v>
      </c>
    </row>
    <row r="33" spans="1:7" s="12" customFormat="1" ht="13.2" x14ac:dyDescent="0.25">
      <c r="A33" s="40" t="s">
        <v>55</v>
      </c>
      <c r="B33" s="41" t="s">
        <v>56</v>
      </c>
      <c r="C33" s="1"/>
      <c r="D33" s="1"/>
      <c r="E33" s="1"/>
      <c r="F33" s="1"/>
      <c r="G33" s="1">
        <f t="shared" si="0"/>
        <v>0</v>
      </c>
    </row>
    <row r="34" spans="1:7" s="12" customFormat="1" ht="13.2" x14ac:dyDescent="0.25">
      <c r="A34" s="38" t="s">
        <v>57</v>
      </c>
      <c r="B34" s="39" t="s">
        <v>58</v>
      </c>
      <c r="C34" s="35">
        <f>SUM(C35:C39)</f>
        <v>0</v>
      </c>
      <c r="D34" s="35">
        <f>SUM(D35:D39)</f>
        <v>0</v>
      </c>
      <c r="E34" s="35">
        <f>SUM(E35:E39)</f>
        <v>0</v>
      </c>
      <c r="F34" s="35">
        <f>SUM(F35:F39)</f>
        <v>0</v>
      </c>
      <c r="G34" s="35">
        <f>SUM(G35:G39)</f>
        <v>0</v>
      </c>
    </row>
    <row r="35" spans="1:7" s="12" customFormat="1" ht="13.2" x14ac:dyDescent="0.25">
      <c r="A35" s="40" t="s">
        <v>59</v>
      </c>
      <c r="B35" s="41" t="s">
        <v>60</v>
      </c>
      <c r="C35" s="1"/>
      <c r="D35" s="1"/>
      <c r="E35" s="1"/>
      <c r="F35" s="1"/>
      <c r="G35" s="1">
        <f t="shared" si="0"/>
        <v>0</v>
      </c>
    </row>
    <row r="36" spans="1:7" s="12" customFormat="1" ht="13.2" x14ac:dyDescent="0.25">
      <c r="A36" s="40" t="s">
        <v>61</v>
      </c>
      <c r="B36" s="41" t="s">
        <v>62</v>
      </c>
      <c r="C36" s="1"/>
      <c r="D36" s="1"/>
      <c r="E36" s="1"/>
      <c r="F36" s="1"/>
      <c r="G36" s="1">
        <f t="shared" si="0"/>
        <v>0</v>
      </c>
    </row>
    <row r="37" spans="1:7" s="12" customFormat="1" ht="13.2" x14ac:dyDescent="0.25">
      <c r="A37" s="40" t="s">
        <v>63</v>
      </c>
      <c r="B37" s="41" t="s">
        <v>64</v>
      </c>
      <c r="C37" s="1"/>
      <c r="D37" s="1"/>
      <c r="E37" s="1"/>
      <c r="F37" s="1"/>
      <c r="G37" s="1">
        <f t="shared" si="0"/>
        <v>0</v>
      </c>
    </row>
    <row r="38" spans="1:7" s="12" customFormat="1" ht="13.2" x14ac:dyDescent="0.25">
      <c r="A38" s="40" t="s">
        <v>65</v>
      </c>
      <c r="B38" s="41" t="s">
        <v>66</v>
      </c>
      <c r="C38" s="1"/>
      <c r="D38" s="1"/>
      <c r="E38" s="1"/>
      <c r="F38" s="1"/>
      <c r="G38" s="1">
        <f t="shared" si="0"/>
        <v>0</v>
      </c>
    </row>
    <row r="39" spans="1:7" s="12" customFormat="1" ht="13.2" x14ac:dyDescent="0.25">
      <c r="A39" s="40" t="s">
        <v>67</v>
      </c>
      <c r="B39" s="41" t="s">
        <v>68</v>
      </c>
      <c r="C39" s="1"/>
      <c r="D39" s="1"/>
      <c r="E39" s="1"/>
      <c r="F39" s="1"/>
      <c r="G39" s="1">
        <f t="shared" si="0"/>
        <v>0</v>
      </c>
    </row>
    <row r="40" spans="1:7" s="12" customFormat="1" ht="13.2" x14ac:dyDescent="0.25">
      <c r="A40" s="38" t="s">
        <v>69</v>
      </c>
      <c r="B40" s="39" t="s">
        <v>70</v>
      </c>
      <c r="C40" s="35">
        <f>SUM(C41:C45)</f>
        <v>0</v>
      </c>
      <c r="D40" s="35">
        <f>SUM(D41:D45)</f>
        <v>0</v>
      </c>
      <c r="E40" s="35">
        <f>SUM(E41:E45)</f>
        <v>0</v>
      </c>
      <c r="F40" s="35">
        <f>SUM(F41:F45)</f>
        <v>0</v>
      </c>
      <c r="G40" s="35">
        <f>SUM(G41:G45)</f>
        <v>0</v>
      </c>
    </row>
    <row r="41" spans="1:7" s="12" customFormat="1" ht="13.2" x14ac:dyDescent="0.25">
      <c r="A41" s="40" t="s">
        <v>71</v>
      </c>
      <c r="B41" s="41" t="s">
        <v>72</v>
      </c>
      <c r="C41" s="1"/>
      <c r="D41" s="1"/>
      <c r="E41" s="1"/>
      <c r="F41" s="1"/>
      <c r="G41" s="1">
        <f t="shared" si="0"/>
        <v>0</v>
      </c>
    </row>
    <row r="42" spans="1:7" s="12" customFormat="1" ht="13.2" x14ac:dyDescent="0.25">
      <c r="A42" s="40" t="s">
        <v>73</v>
      </c>
      <c r="B42" s="41" t="s">
        <v>74</v>
      </c>
      <c r="C42" s="1"/>
      <c r="D42" s="1"/>
      <c r="E42" s="1"/>
      <c r="F42" s="1"/>
      <c r="G42" s="1">
        <f t="shared" si="0"/>
        <v>0</v>
      </c>
    </row>
    <row r="43" spans="1:7" s="12" customFormat="1" ht="13.2" x14ac:dyDescent="0.25">
      <c r="A43" s="40" t="s">
        <v>75</v>
      </c>
      <c r="B43" s="41" t="s">
        <v>76</v>
      </c>
      <c r="C43" s="1"/>
      <c r="D43" s="1"/>
      <c r="E43" s="1"/>
      <c r="F43" s="1"/>
      <c r="G43" s="1">
        <f t="shared" si="0"/>
        <v>0</v>
      </c>
    </row>
    <row r="44" spans="1:7" s="12" customFormat="1" ht="13.2" x14ac:dyDescent="0.25">
      <c r="A44" s="40" t="s">
        <v>77</v>
      </c>
      <c r="B44" s="41" t="s">
        <v>78</v>
      </c>
      <c r="C44" s="1"/>
      <c r="D44" s="1"/>
      <c r="E44" s="1"/>
      <c r="F44" s="1"/>
      <c r="G44" s="1">
        <f t="shared" si="0"/>
        <v>0</v>
      </c>
    </row>
    <row r="45" spans="1:7" s="12" customFormat="1" ht="13.2" x14ac:dyDescent="0.25">
      <c r="A45" s="40" t="s">
        <v>79</v>
      </c>
      <c r="B45" s="41" t="s">
        <v>80</v>
      </c>
      <c r="C45" s="1"/>
      <c r="D45" s="1"/>
      <c r="E45" s="1"/>
      <c r="F45" s="1"/>
      <c r="G45" s="1">
        <f t="shared" si="0"/>
        <v>0</v>
      </c>
    </row>
    <row r="46" spans="1:7" s="12" customFormat="1" ht="13.2" x14ac:dyDescent="0.25">
      <c r="A46" s="38" t="s">
        <v>81</v>
      </c>
      <c r="B46" s="39" t="s">
        <v>82</v>
      </c>
      <c r="C46" s="35">
        <f>SUM(C47:C51)</f>
        <v>0</v>
      </c>
      <c r="D46" s="35">
        <f>SUM(D47:D51)</f>
        <v>0</v>
      </c>
      <c r="E46" s="35">
        <f>SUM(E47:E51)</f>
        <v>0</v>
      </c>
      <c r="F46" s="35">
        <f>SUM(F47:F51)</f>
        <v>0</v>
      </c>
      <c r="G46" s="35">
        <f>SUM(G47:G51)</f>
        <v>0</v>
      </c>
    </row>
    <row r="47" spans="1:7" s="12" customFormat="1" ht="13.2" x14ac:dyDescent="0.25">
      <c r="A47" s="40" t="s">
        <v>83</v>
      </c>
      <c r="B47" s="41" t="s">
        <v>84</v>
      </c>
      <c r="C47" s="1"/>
      <c r="D47" s="1"/>
      <c r="E47" s="1"/>
      <c r="F47" s="1"/>
      <c r="G47" s="1">
        <f t="shared" si="0"/>
        <v>0</v>
      </c>
    </row>
    <row r="48" spans="1:7" s="12" customFormat="1" ht="13.2" x14ac:dyDescent="0.25">
      <c r="A48" s="40" t="s">
        <v>85</v>
      </c>
      <c r="B48" s="41" t="s">
        <v>86</v>
      </c>
      <c r="C48" s="1"/>
      <c r="D48" s="1"/>
      <c r="E48" s="1"/>
      <c r="F48" s="1"/>
      <c r="G48" s="1">
        <f t="shared" si="0"/>
        <v>0</v>
      </c>
    </row>
    <row r="49" spans="1:7" s="12" customFormat="1" ht="13.2" x14ac:dyDescent="0.25">
      <c r="A49" s="40" t="s">
        <v>87</v>
      </c>
      <c r="B49" s="41" t="s">
        <v>88</v>
      </c>
      <c r="C49" s="1"/>
      <c r="D49" s="1"/>
      <c r="E49" s="1"/>
      <c r="F49" s="1"/>
      <c r="G49" s="1">
        <f t="shared" si="0"/>
        <v>0</v>
      </c>
    </row>
    <row r="50" spans="1:7" s="12" customFormat="1" ht="13.2" x14ac:dyDescent="0.25">
      <c r="A50" s="40" t="s">
        <v>89</v>
      </c>
      <c r="B50" s="41" t="s">
        <v>90</v>
      </c>
      <c r="C50" s="1"/>
      <c r="D50" s="1"/>
      <c r="E50" s="1"/>
      <c r="F50" s="1"/>
      <c r="G50" s="1">
        <f t="shared" si="0"/>
        <v>0</v>
      </c>
    </row>
    <row r="51" spans="1:7" s="12" customFormat="1" ht="13.2" x14ac:dyDescent="0.25">
      <c r="A51" s="40" t="s">
        <v>91</v>
      </c>
      <c r="B51" s="41" t="s">
        <v>92</v>
      </c>
      <c r="C51" s="1"/>
      <c r="D51" s="1"/>
      <c r="E51" s="1"/>
      <c r="F51" s="1"/>
      <c r="G51" s="1">
        <f t="shared" si="0"/>
        <v>0</v>
      </c>
    </row>
    <row r="52" spans="1:7" s="12" customFormat="1" ht="13.2" x14ac:dyDescent="0.25">
      <c r="A52" s="38" t="s">
        <v>93</v>
      </c>
      <c r="B52" s="39" t="s">
        <v>94</v>
      </c>
      <c r="C52" s="35">
        <f>SUM(C53:C54)</f>
        <v>0</v>
      </c>
      <c r="D52" s="35">
        <f>SUM(D53:D54)</f>
        <v>0</v>
      </c>
      <c r="E52" s="35">
        <f>SUM(E53:E54)</f>
        <v>0</v>
      </c>
      <c r="F52" s="35">
        <f>SUM(F53:F54)</f>
        <v>0</v>
      </c>
      <c r="G52" s="35">
        <f>SUM(G53:G54)</f>
        <v>0</v>
      </c>
    </row>
    <row r="53" spans="1:7" s="12" customFormat="1" ht="13.2" x14ac:dyDescent="0.25">
      <c r="A53" s="40" t="s">
        <v>95</v>
      </c>
      <c r="B53" s="41" t="s">
        <v>96</v>
      </c>
      <c r="C53" s="1"/>
      <c r="D53" s="1"/>
      <c r="E53" s="1"/>
      <c r="F53" s="1"/>
      <c r="G53" s="1">
        <f t="shared" si="0"/>
        <v>0</v>
      </c>
    </row>
    <row r="54" spans="1:7" s="12" customFormat="1" ht="13.2" x14ac:dyDescent="0.25">
      <c r="A54" s="40" t="s">
        <v>97</v>
      </c>
      <c r="B54" s="41" t="s">
        <v>98</v>
      </c>
      <c r="C54" s="1"/>
      <c r="D54" s="1"/>
      <c r="E54" s="1"/>
      <c r="F54" s="1"/>
      <c r="G54" s="1">
        <f t="shared" si="0"/>
        <v>0</v>
      </c>
    </row>
    <row r="55" spans="1:7" ht="13.2" x14ac:dyDescent="0.25">
      <c r="A55" s="26">
        <v>1</v>
      </c>
      <c r="B55" s="27" t="s">
        <v>99</v>
      </c>
      <c r="C55" s="19">
        <f>+C56+C62+C68+C76+C84+C89+C93+C97+C107+C112</f>
        <v>0</v>
      </c>
      <c r="D55" s="19">
        <f>+D56+D62+D68+D76+D84+D89+D93+D97+D107+D112</f>
        <v>0</v>
      </c>
      <c r="E55" s="19">
        <f>+E56+E62+E68+E76+E84+E89+E93+E97+E107+E112</f>
        <v>0</v>
      </c>
      <c r="F55" s="19">
        <f>+F56+F62+F68+F76+F84+F89+F93+F97+F107+F112</f>
        <v>0</v>
      </c>
      <c r="G55" s="34">
        <f>+G56+G62+G68+G76+G84+G89+G93+G97+G107+G112</f>
        <v>0</v>
      </c>
    </row>
    <row r="56" spans="1:7" ht="13.2" x14ac:dyDescent="0.25">
      <c r="A56" s="26" t="s">
        <v>100</v>
      </c>
      <c r="B56" s="27" t="s">
        <v>101</v>
      </c>
      <c r="C56" s="19">
        <f>SUM(C57:C61)</f>
        <v>0</v>
      </c>
      <c r="D56" s="19">
        <f>SUM(D57:D61)</f>
        <v>0</v>
      </c>
      <c r="E56" s="19">
        <f>SUM(E57:E61)</f>
        <v>0</v>
      </c>
      <c r="F56" s="19">
        <f>SUM(F57:F61)</f>
        <v>0</v>
      </c>
      <c r="G56" s="34">
        <f>SUM(G57:G61)</f>
        <v>0</v>
      </c>
    </row>
    <row r="57" spans="1:7" ht="13.2" x14ac:dyDescent="0.25">
      <c r="A57" s="28" t="s">
        <v>102</v>
      </c>
      <c r="B57" s="31" t="s">
        <v>103</v>
      </c>
      <c r="G57" s="4">
        <f>SUM(C57:F57)</f>
        <v>0</v>
      </c>
    </row>
    <row r="58" spans="1:7" ht="13.2" x14ac:dyDescent="0.25">
      <c r="A58" s="28" t="s">
        <v>104</v>
      </c>
      <c r="B58" s="29" t="s">
        <v>105</v>
      </c>
      <c r="G58" s="4">
        <f>SUM(C58:F58)</f>
        <v>0</v>
      </c>
    </row>
    <row r="59" spans="1:7" ht="13.2" x14ac:dyDescent="0.25">
      <c r="A59" s="28" t="s">
        <v>106</v>
      </c>
      <c r="B59" s="29" t="s">
        <v>107</v>
      </c>
      <c r="G59" s="4">
        <f>SUM(C59:F59)</f>
        <v>0</v>
      </c>
    </row>
    <row r="60" spans="1:7" ht="13.2" x14ac:dyDescent="0.25">
      <c r="A60" s="28" t="s">
        <v>108</v>
      </c>
      <c r="B60" s="48" t="s">
        <v>109</v>
      </c>
      <c r="G60" s="4">
        <f>SUM(C60:F60)</f>
        <v>0</v>
      </c>
    </row>
    <row r="61" spans="1:7" ht="13.2" x14ac:dyDescent="0.25">
      <c r="A61" s="28" t="s">
        <v>110</v>
      </c>
      <c r="B61" s="29" t="s">
        <v>111</v>
      </c>
      <c r="G61" s="4">
        <f>SUM(C61:F61)</f>
        <v>0</v>
      </c>
    </row>
    <row r="62" spans="1:7" ht="13.2" x14ac:dyDescent="0.25">
      <c r="A62" s="26" t="s">
        <v>112</v>
      </c>
      <c r="B62" s="27" t="s">
        <v>113</v>
      </c>
      <c r="C62" s="19">
        <f>SUM(C63:C67)</f>
        <v>0</v>
      </c>
      <c r="D62" s="19">
        <f>SUM(D63:D67)</f>
        <v>0</v>
      </c>
      <c r="E62" s="19">
        <f>SUM(E63:E67)</f>
        <v>0</v>
      </c>
      <c r="F62" s="19">
        <f>SUM(F63:F67)</f>
        <v>0</v>
      </c>
      <c r="G62" s="34">
        <f>SUM(G63:G67)</f>
        <v>0</v>
      </c>
    </row>
    <row r="63" spans="1:7" ht="13.2" x14ac:dyDescent="0.25">
      <c r="A63" s="28" t="s">
        <v>114</v>
      </c>
      <c r="B63" s="29" t="s">
        <v>115</v>
      </c>
      <c r="G63" s="4">
        <f>SUM(C63:F63)</f>
        <v>0</v>
      </c>
    </row>
    <row r="64" spans="1:7" ht="13.2" x14ac:dyDescent="0.25">
      <c r="A64" s="28" t="s">
        <v>116</v>
      </c>
      <c r="B64" s="29" t="s">
        <v>117</v>
      </c>
      <c r="G64" s="4">
        <f>SUM(C64:F64)</f>
        <v>0</v>
      </c>
    </row>
    <row r="65" spans="1:7" ht="13.2" x14ac:dyDescent="0.25">
      <c r="A65" s="28" t="s">
        <v>118</v>
      </c>
      <c r="B65" s="29" t="s">
        <v>119</v>
      </c>
      <c r="G65" s="4">
        <f>SUM(C65:F65)</f>
        <v>0</v>
      </c>
    </row>
    <row r="66" spans="1:7" ht="13.2" x14ac:dyDescent="0.25">
      <c r="A66" s="28" t="s">
        <v>120</v>
      </c>
      <c r="B66" s="29" t="s">
        <v>121</v>
      </c>
      <c r="G66" s="4">
        <f>SUM(C66:F66)</f>
        <v>0</v>
      </c>
    </row>
    <row r="67" spans="1:7" ht="13.2" x14ac:dyDescent="0.25">
      <c r="A67" s="28" t="s">
        <v>122</v>
      </c>
      <c r="B67" s="29" t="s">
        <v>123</v>
      </c>
      <c r="G67" s="4">
        <f>SUM(C67:F67)</f>
        <v>0</v>
      </c>
    </row>
    <row r="68" spans="1:7" ht="13.2" x14ac:dyDescent="0.25">
      <c r="A68" s="26" t="s">
        <v>124</v>
      </c>
      <c r="B68" s="27" t="s">
        <v>125</v>
      </c>
      <c r="C68" s="19">
        <f>SUM(C69:C75)</f>
        <v>0</v>
      </c>
      <c r="D68" s="19">
        <f>SUM(D69:D75)</f>
        <v>0</v>
      </c>
      <c r="E68" s="19">
        <f>SUM(E69:E75)</f>
        <v>0</v>
      </c>
      <c r="F68" s="19">
        <f>SUM(F69:F75)</f>
        <v>0</v>
      </c>
      <c r="G68" s="34">
        <f>SUM(G69:G75)</f>
        <v>0</v>
      </c>
    </row>
    <row r="69" spans="1:7" ht="13.2" x14ac:dyDescent="0.25">
      <c r="A69" s="28" t="s">
        <v>126</v>
      </c>
      <c r="B69" s="29" t="s">
        <v>127</v>
      </c>
      <c r="G69" s="4">
        <f t="shared" ref="G69:G75" si="1">SUM(C69:F69)</f>
        <v>0</v>
      </c>
    </row>
    <row r="70" spans="1:7" ht="13.2" x14ac:dyDescent="0.25">
      <c r="A70" s="28" t="s">
        <v>128</v>
      </c>
      <c r="B70" s="29" t="s">
        <v>129</v>
      </c>
      <c r="G70" s="4">
        <f t="shared" si="1"/>
        <v>0</v>
      </c>
    </row>
    <row r="71" spans="1:7" ht="13.2" x14ac:dyDescent="0.25">
      <c r="A71" s="28" t="s">
        <v>130</v>
      </c>
      <c r="B71" s="29" t="s">
        <v>131</v>
      </c>
      <c r="G71" s="4">
        <f t="shared" si="1"/>
        <v>0</v>
      </c>
    </row>
    <row r="72" spans="1:7" ht="13.2" x14ac:dyDescent="0.25">
      <c r="A72" s="28" t="s">
        <v>132</v>
      </c>
      <c r="B72" s="29" t="s">
        <v>133</v>
      </c>
      <c r="G72" s="4">
        <f t="shared" si="1"/>
        <v>0</v>
      </c>
    </row>
    <row r="73" spans="1:7" ht="13.2" x14ac:dyDescent="0.25">
      <c r="A73" s="28" t="s">
        <v>134</v>
      </c>
      <c r="B73" s="29" t="s">
        <v>135</v>
      </c>
      <c r="G73" s="4">
        <f t="shared" si="1"/>
        <v>0</v>
      </c>
    </row>
    <row r="74" spans="1:7" ht="13.2" x14ac:dyDescent="0.25">
      <c r="A74" s="28" t="s">
        <v>136</v>
      </c>
      <c r="B74" s="29" t="s">
        <v>137</v>
      </c>
      <c r="G74" s="4">
        <f t="shared" si="1"/>
        <v>0</v>
      </c>
    </row>
    <row r="75" spans="1:7" ht="13.2" x14ac:dyDescent="0.25">
      <c r="A75" s="30" t="s">
        <v>138</v>
      </c>
      <c r="B75" s="48" t="s">
        <v>139</v>
      </c>
      <c r="G75" s="4">
        <f t="shared" si="1"/>
        <v>0</v>
      </c>
    </row>
    <row r="76" spans="1:7" ht="13.2" x14ac:dyDescent="0.25">
      <c r="A76" s="26" t="s">
        <v>140</v>
      </c>
      <c r="B76" s="43" t="s">
        <v>141</v>
      </c>
      <c r="C76" s="19">
        <f>SUM(C77:C83)</f>
        <v>0</v>
      </c>
      <c r="D76" s="19">
        <f>SUM(D77:D83)</f>
        <v>0</v>
      </c>
      <c r="E76" s="19">
        <f>SUM(E77:E83)</f>
        <v>0</v>
      </c>
      <c r="F76" s="19">
        <f>SUM(F77:F83)</f>
        <v>0</v>
      </c>
      <c r="G76" s="34">
        <f>SUM(G77:G83)</f>
        <v>0</v>
      </c>
    </row>
    <row r="77" spans="1:7" ht="13.2" x14ac:dyDescent="0.25">
      <c r="A77" s="28" t="s">
        <v>142</v>
      </c>
      <c r="B77" s="48" t="s">
        <v>143</v>
      </c>
      <c r="G77" s="4">
        <f t="shared" ref="G77:G83" si="2">SUM(C77:F77)</f>
        <v>0</v>
      </c>
    </row>
    <row r="78" spans="1:7" ht="13.2" x14ac:dyDescent="0.25">
      <c r="A78" s="28" t="s">
        <v>144</v>
      </c>
      <c r="B78" s="31" t="s">
        <v>145</v>
      </c>
      <c r="G78" s="4">
        <f t="shared" si="2"/>
        <v>0</v>
      </c>
    </row>
    <row r="79" spans="1:7" ht="13.2" x14ac:dyDescent="0.25">
      <c r="A79" s="28" t="s">
        <v>146</v>
      </c>
      <c r="B79" s="48" t="s">
        <v>147</v>
      </c>
      <c r="G79" s="4">
        <f t="shared" si="2"/>
        <v>0</v>
      </c>
    </row>
    <row r="80" spans="1:7" ht="13.2" x14ac:dyDescent="0.25">
      <c r="A80" s="28" t="s">
        <v>148</v>
      </c>
      <c r="B80" s="31" t="s">
        <v>149</v>
      </c>
      <c r="G80" s="4">
        <f t="shared" si="2"/>
        <v>0</v>
      </c>
    </row>
    <row r="81" spans="1:7" ht="13.2" x14ac:dyDescent="0.25">
      <c r="A81" s="28" t="s">
        <v>150</v>
      </c>
      <c r="B81" s="48" t="s">
        <v>151</v>
      </c>
      <c r="G81" s="4">
        <f t="shared" si="2"/>
        <v>0</v>
      </c>
    </row>
    <row r="82" spans="1:7" ht="13.2" x14ac:dyDescent="0.25">
      <c r="A82" s="28" t="s">
        <v>152</v>
      </c>
      <c r="B82" s="29" t="s">
        <v>153</v>
      </c>
      <c r="G82" s="4">
        <f t="shared" si="2"/>
        <v>0</v>
      </c>
    </row>
    <row r="83" spans="1:7" ht="13.2" x14ac:dyDescent="0.25">
      <c r="A83" s="28" t="s">
        <v>154</v>
      </c>
      <c r="B83" s="29" t="s">
        <v>155</v>
      </c>
      <c r="G83" s="4">
        <f t="shared" si="2"/>
        <v>0</v>
      </c>
    </row>
    <row r="84" spans="1:7" ht="13.2" x14ac:dyDescent="0.25">
      <c r="A84" s="26" t="s">
        <v>156</v>
      </c>
      <c r="B84" s="27" t="s">
        <v>157</v>
      </c>
      <c r="C84" s="19">
        <f>SUM(C85:C88)</f>
        <v>0</v>
      </c>
      <c r="D84" s="19">
        <f>SUM(D85:D88)</f>
        <v>0</v>
      </c>
      <c r="E84" s="19">
        <f>SUM(E85:E88)</f>
        <v>0</v>
      </c>
      <c r="F84" s="19">
        <f>SUM(F85:F88)</f>
        <v>0</v>
      </c>
      <c r="G84" s="34">
        <f>SUM(G85:G88)</f>
        <v>0</v>
      </c>
    </row>
    <row r="85" spans="1:7" ht="13.2" x14ac:dyDescent="0.25">
      <c r="A85" s="28" t="s">
        <v>158</v>
      </c>
      <c r="B85" s="29" t="s">
        <v>159</v>
      </c>
      <c r="G85" s="4">
        <f>SUM(C85:F85)</f>
        <v>0</v>
      </c>
    </row>
    <row r="86" spans="1:7" ht="13.2" x14ac:dyDescent="0.25">
      <c r="A86" s="28" t="s">
        <v>160</v>
      </c>
      <c r="B86" s="29" t="s">
        <v>161</v>
      </c>
      <c r="G86" s="4">
        <f>SUM(C86:F86)</f>
        <v>0</v>
      </c>
    </row>
    <row r="87" spans="1:7" ht="13.2" x14ac:dyDescent="0.25">
      <c r="A87" s="28" t="s">
        <v>162</v>
      </c>
      <c r="B87" s="29" t="s">
        <v>163</v>
      </c>
      <c r="G87" s="4">
        <f>SUM(C87:F87)</f>
        <v>0</v>
      </c>
    </row>
    <row r="88" spans="1:7" ht="13.2" x14ac:dyDescent="0.25">
      <c r="A88" s="28" t="s">
        <v>164</v>
      </c>
      <c r="B88" s="29" t="s">
        <v>165</v>
      </c>
      <c r="G88" s="4">
        <f>SUM(C88:F88)</f>
        <v>0</v>
      </c>
    </row>
    <row r="89" spans="1:7" ht="13.2" x14ac:dyDescent="0.25">
      <c r="A89" s="26" t="s">
        <v>166</v>
      </c>
      <c r="B89" s="27" t="s">
        <v>167</v>
      </c>
      <c r="C89" s="19">
        <f>SUM(C90:C92)</f>
        <v>0</v>
      </c>
      <c r="D89" s="19">
        <f>SUM(D90:D92)</f>
        <v>0</v>
      </c>
      <c r="E89" s="19">
        <f>SUM(E90:E92)</f>
        <v>0</v>
      </c>
      <c r="F89" s="19">
        <f>SUM(F90:F92)</f>
        <v>0</v>
      </c>
      <c r="G89" s="34">
        <f>SUM(G90:G92)</f>
        <v>0</v>
      </c>
    </row>
    <row r="90" spans="1:7" ht="13.2" x14ac:dyDescent="0.25">
      <c r="A90" s="28" t="s">
        <v>168</v>
      </c>
      <c r="B90" s="29" t="s">
        <v>169</v>
      </c>
      <c r="G90" s="4">
        <f>SUM(C90:F90)</f>
        <v>0</v>
      </c>
    </row>
    <row r="91" spans="1:7" ht="13.2" x14ac:dyDescent="0.25">
      <c r="A91" s="28" t="s">
        <v>170</v>
      </c>
      <c r="B91" s="29" t="s">
        <v>171</v>
      </c>
      <c r="G91" s="4">
        <f>SUM(C91:F91)</f>
        <v>0</v>
      </c>
    </row>
    <row r="92" spans="1:7" ht="13.2" x14ac:dyDescent="0.25">
      <c r="A92" s="28" t="s">
        <v>172</v>
      </c>
      <c r="B92" s="29" t="s">
        <v>173</v>
      </c>
      <c r="G92" s="4">
        <f>SUM(C92:F92)</f>
        <v>0</v>
      </c>
    </row>
    <row r="93" spans="1:7" ht="13.2" x14ac:dyDescent="0.25">
      <c r="A93" s="26" t="s">
        <v>174</v>
      </c>
      <c r="B93" s="27" t="s">
        <v>175</v>
      </c>
      <c r="C93" s="19">
        <f>SUM(C94:C96)</f>
        <v>0</v>
      </c>
      <c r="D93" s="19">
        <f>SUM(D94:D96)</f>
        <v>0</v>
      </c>
      <c r="E93" s="19">
        <f>SUM(E94:E96)</f>
        <v>0</v>
      </c>
      <c r="F93" s="19">
        <f>SUM(F94:F96)</f>
        <v>0</v>
      </c>
      <c r="G93" s="34">
        <f>SUM(G94:G96)</f>
        <v>0</v>
      </c>
    </row>
    <row r="94" spans="1:7" ht="13.2" x14ac:dyDescent="0.25">
      <c r="A94" s="28" t="s">
        <v>176</v>
      </c>
      <c r="B94" s="29" t="s">
        <v>177</v>
      </c>
      <c r="G94" s="4">
        <f>SUM(C94:F94)</f>
        <v>0</v>
      </c>
    </row>
    <row r="95" spans="1:7" ht="13.2" x14ac:dyDescent="0.25">
      <c r="A95" s="28" t="s">
        <v>178</v>
      </c>
      <c r="B95" s="29" t="s">
        <v>179</v>
      </c>
      <c r="G95" s="4">
        <f>SUM(C95:F95)</f>
        <v>0</v>
      </c>
    </row>
    <row r="96" spans="1:7" ht="13.2" x14ac:dyDescent="0.25">
      <c r="A96" s="28" t="s">
        <v>180</v>
      </c>
      <c r="B96" s="29" t="s">
        <v>181</v>
      </c>
      <c r="G96" s="4">
        <f>SUM(C96:F96)</f>
        <v>0</v>
      </c>
    </row>
    <row r="97" spans="1:7" ht="13.2" x14ac:dyDescent="0.25">
      <c r="A97" s="26" t="s">
        <v>182</v>
      </c>
      <c r="B97" s="27" t="s">
        <v>183</v>
      </c>
      <c r="C97" s="19">
        <f>SUM(C98:C106)</f>
        <v>0</v>
      </c>
      <c r="D97" s="19">
        <f>SUM(D98:D106)</f>
        <v>0</v>
      </c>
      <c r="E97" s="19">
        <f>SUM(E98:E106)</f>
        <v>0</v>
      </c>
      <c r="F97" s="19">
        <f>SUM(F98:F106)</f>
        <v>0</v>
      </c>
      <c r="G97" s="34">
        <f>SUM(G98:G106)</f>
        <v>0</v>
      </c>
    </row>
    <row r="98" spans="1:7" ht="13.2" x14ac:dyDescent="0.25">
      <c r="A98" s="28" t="s">
        <v>184</v>
      </c>
      <c r="B98" s="29" t="s">
        <v>185</v>
      </c>
      <c r="G98" s="4">
        <f t="shared" ref="G98:G106" si="3">SUM(C98:F98)</f>
        <v>0</v>
      </c>
    </row>
    <row r="99" spans="1:7" ht="13.2" x14ac:dyDescent="0.25">
      <c r="A99" s="28" t="s">
        <v>186</v>
      </c>
      <c r="B99" s="29" t="s">
        <v>187</v>
      </c>
      <c r="G99" s="4">
        <f t="shared" si="3"/>
        <v>0</v>
      </c>
    </row>
    <row r="100" spans="1:7" ht="13.2" x14ac:dyDescent="0.25">
      <c r="A100" s="28" t="s">
        <v>188</v>
      </c>
      <c r="B100" s="29" t="s">
        <v>189</v>
      </c>
      <c r="G100" s="4">
        <f t="shared" si="3"/>
        <v>0</v>
      </c>
    </row>
    <row r="101" spans="1:7" ht="13.2" x14ac:dyDescent="0.25">
      <c r="A101" s="28" t="s">
        <v>190</v>
      </c>
      <c r="B101" s="29" t="s">
        <v>191</v>
      </c>
      <c r="G101" s="4">
        <f t="shared" si="3"/>
        <v>0</v>
      </c>
    </row>
    <row r="102" spans="1:7" ht="13.2" x14ac:dyDescent="0.25">
      <c r="A102" s="28" t="s">
        <v>192</v>
      </c>
      <c r="B102" s="29" t="s">
        <v>193</v>
      </c>
      <c r="G102" s="4">
        <f t="shared" si="3"/>
        <v>0</v>
      </c>
    </row>
    <row r="103" spans="1:7" ht="13.2" x14ac:dyDescent="0.25">
      <c r="A103" s="28" t="s">
        <v>194</v>
      </c>
      <c r="B103" s="29" t="s">
        <v>195</v>
      </c>
      <c r="G103" s="4">
        <f t="shared" si="3"/>
        <v>0</v>
      </c>
    </row>
    <row r="104" spans="1:7" ht="13.2" x14ac:dyDescent="0.25">
      <c r="A104" s="28" t="s">
        <v>196</v>
      </c>
      <c r="B104" s="29" t="s">
        <v>197</v>
      </c>
      <c r="G104" s="4">
        <f t="shared" si="3"/>
        <v>0</v>
      </c>
    </row>
    <row r="105" spans="1:7" ht="13.2" x14ac:dyDescent="0.25">
      <c r="A105" s="28" t="s">
        <v>198</v>
      </c>
      <c r="B105" s="29" t="s">
        <v>199</v>
      </c>
      <c r="G105" s="4">
        <f t="shared" si="3"/>
        <v>0</v>
      </c>
    </row>
    <row r="106" spans="1:7" ht="13.2" x14ac:dyDescent="0.25">
      <c r="A106" s="28" t="s">
        <v>200</v>
      </c>
      <c r="B106" s="29" t="s">
        <v>201</v>
      </c>
      <c r="G106" s="4">
        <f t="shared" si="3"/>
        <v>0</v>
      </c>
    </row>
    <row r="107" spans="1:7" ht="13.2" x14ac:dyDescent="0.25">
      <c r="A107" s="26" t="s">
        <v>202</v>
      </c>
      <c r="B107" s="27" t="s">
        <v>203</v>
      </c>
      <c r="C107" s="19">
        <f>SUM(C108:C111)</f>
        <v>0</v>
      </c>
      <c r="D107" s="19">
        <f>SUM(D108:D111)</f>
        <v>0</v>
      </c>
      <c r="E107" s="19">
        <f>SUM(E108:E111)</f>
        <v>0</v>
      </c>
      <c r="F107" s="19">
        <f>SUM(F108:F111)</f>
        <v>0</v>
      </c>
      <c r="G107" s="34">
        <f>SUM(G108:G111)</f>
        <v>0</v>
      </c>
    </row>
    <row r="108" spans="1:7" ht="13.2" x14ac:dyDescent="0.25">
      <c r="A108" s="28" t="s">
        <v>204</v>
      </c>
      <c r="B108" s="29" t="s">
        <v>205</v>
      </c>
      <c r="G108" s="4">
        <f>SUM(C108:F108)</f>
        <v>0</v>
      </c>
    </row>
    <row r="109" spans="1:7" ht="13.2" x14ac:dyDescent="0.25">
      <c r="A109" s="28" t="s">
        <v>206</v>
      </c>
      <c r="B109" s="49" t="s">
        <v>207</v>
      </c>
      <c r="G109" s="4">
        <f>SUM(C109:F109)</f>
        <v>0</v>
      </c>
    </row>
    <row r="110" spans="1:7" ht="13.2" x14ac:dyDescent="0.25">
      <c r="A110" s="28" t="s">
        <v>208</v>
      </c>
      <c r="B110" s="29" t="s">
        <v>209</v>
      </c>
      <c r="G110" s="4">
        <f>SUM(C110:F110)</f>
        <v>0</v>
      </c>
    </row>
    <row r="111" spans="1:7" ht="13.2" x14ac:dyDescent="0.25">
      <c r="A111" s="28" t="s">
        <v>210</v>
      </c>
      <c r="B111" s="29" t="s">
        <v>211</v>
      </c>
      <c r="G111" s="4">
        <f>SUM(C111:F111)</f>
        <v>0</v>
      </c>
    </row>
    <row r="112" spans="1:7" ht="13.2" x14ac:dyDescent="0.25">
      <c r="A112" s="26" t="s">
        <v>212</v>
      </c>
      <c r="B112" s="27" t="s">
        <v>213</v>
      </c>
      <c r="C112" s="19">
        <f>SUM(C113:C118)</f>
        <v>0</v>
      </c>
      <c r="D112" s="19">
        <f>SUM(D113:D118)</f>
        <v>0</v>
      </c>
      <c r="E112" s="19">
        <f>SUM(E113:E118)</f>
        <v>0</v>
      </c>
      <c r="F112" s="19">
        <f>SUM(F113:F118)</f>
        <v>0</v>
      </c>
      <c r="G112" s="34">
        <f>SUM(G113:G118)</f>
        <v>0</v>
      </c>
    </row>
    <row r="113" spans="1:7" ht="13.2" x14ac:dyDescent="0.25">
      <c r="A113" s="28" t="s">
        <v>214</v>
      </c>
      <c r="B113" s="29" t="s">
        <v>215</v>
      </c>
      <c r="G113" s="4">
        <f t="shared" ref="G113:G118" si="4">SUM(C113:F113)</f>
        <v>0</v>
      </c>
    </row>
    <row r="114" spans="1:7" ht="13.2" x14ac:dyDescent="0.25">
      <c r="A114" s="28" t="s">
        <v>216</v>
      </c>
      <c r="B114" s="29" t="s">
        <v>217</v>
      </c>
      <c r="G114" s="4">
        <f t="shared" si="4"/>
        <v>0</v>
      </c>
    </row>
    <row r="115" spans="1:7" ht="13.2" x14ac:dyDescent="0.25">
      <c r="A115" s="28" t="s">
        <v>218</v>
      </c>
      <c r="B115" s="29" t="s">
        <v>219</v>
      </c>
      <c r="G115" s="4">
        <f t="shared" si="4"/>
        <v>0</v>
      </c>
    </row>
    <row r="116" spans="1:7" ht="13.2" x14ac:dyDescent="0.25">
      <c r="A116" s="28" t="s">
        <v>220</v>
      </c>
      <c r="B116" s="29" t="s">
        <v>221</v>
      </c>
      <c r="G116" s="4">
        <f t="shared" si="4"/>
        <v>0</v>
      </c>
    </row>
    <row r="117" spans="1:7" ht="13.2" x14ac:dyDescent="0.25">
      <c r="A117" s="28" t="s">
        <v>222</v>
      </c>
      <c r="B117" s="29" t="s">
        <v>223</v>
      </c>
      <c r="G117" s="4">
        <f t="shared" si="4"/>
        <v>0</v>
      </c>
    </row>
    <row r="118" spans="1:7" ht="13.2" x14ac:dyDescent="0.25">
      <c r="A118" s="28" t="s">
        <v>224</v>
      </c>
      <c r="B118" s="29" t="s">
        <v>225</v>
      </c>
      <c r="G118" s="4">
        <f t="shared" si="4"/>
        <v>0</v>
      </c>
    </row>
    <row r="119" spans="1:7" ht="13.2" x14ac:dyDescent="0.25">
      <c r="A119" s="26">
        <v>2</v>
      </c>
      <c r="B119" s="27" t="s">
        <v>226</v>
      </c>
      <c r="C119" s="19">
        <f>+C120+C126+C131+C139+C142+C147</f>
        <v>0</v>
      </c>
      <c r="D119" s="19">
        <f>+D120+D126+D131+D139+D142+D147</f>
        <v>0</v>
      </c>
      <c r="E119" s="19">
        <f>+E120+E126+E131+E139+E142+E147</f>
        <v>0</v>
      </c>
      <c r="F119" s="19">
        <f>+F120+F126+F131+F139+F142+F147</f>
        <v>0</v>
      </c>
      <c r="G119" s="34">
        <f>+G120+G126+G131+G139+G142+G147</f>
        <v>0</v>
      </c>
    </row>
    <row r="120" spans="1:7" ht="13.2" x14ac:dyDescent="0.25">
      <c r="A120" s="26" t="s">
        <v>227</v>
      </c>
      <c r="B120" s="27" t="s">
        <v>228</v>
      </c>
      <c r="C120" s="19">
        <f>SUM(C121:C125)</f>
        <v>0</v>
      </c>
      <c r="D120" s="19">
        <f>SUM(D121:D125)</f>
        <v>0</v>
      </c>
      <c r="E120" s="19">
        <f>SUM(E121:E125)</f>
        <v>0</v>
      </c>
      <c r="F120" s="19">
        <f>SUM(F121:F125)</f>
        <v>0</v>
      </c>
      <c r="G120" s="34">
        <f>SUM(G121:G125)</f>
        <v>0</v>
      </c>
    </row>
    <row r="121" spans="1:7" ht="13.2" x14ac:dyDescent="0.25">
      <c r="A121" s="28" t="s">
        <v>229</v>
      </c>
      <c r="B121" s="29" t="s">
        <v>230</v>
      </c>
      <c r="G121" s="4">
        <f>SUM(C121:F121)</f>
        <v>0</v>
      </c>
    </row>
    <row r="122" spans="1:7" ht="13.2" x14ac:dyDescent="0.25">
      <c r="A122" s="28" t="s">
        <v>231</v>
      </c>
      <c r="B122" s="29" t="s">
        <v>232</v>
      </c>
      <c r="G122" s="4">
        <f>SUM(C122:F122)</f>
        <v>0</v>
      </c>
    </row>
    <row r="123" spans="1:7" ht="13.2" x14ac:dyDescent="0.25">
      <c r="A123" s="28" t="s">
        <v>233</v>
      </c>
      <c r="B123" s="29" t="s">
        <v>234</v>
      </c>
      <c r="G123" s="4">
        <f>SUM(C123:F123)</f>
        <v>0</v>
      </c>
    </row>
    <row r="124" spans="1:7" ht="13.2" x14ac:dyDescent="0.25">
      <c r="A124" s="28" t="s">
        <v>235</v>
      </c>
      <c r="B124" s="29" t="s">
        <v>236</v>
      </c>
      <c r="G124" s="4">
        <f>SUM(C124:F124)</f>
        <v>0</v>
      </c>
    </row>
    <row r="125" spans="1:7" s="4" customFormat="1" ht="13.2" x14ac:dyDescent="0.25">
      <c r="A125" s="30" t="s">
        <v>237</v>
      </c>
      <c r="B125" s="31" t="s">
        <v>238</v>
      </c>
      <c r="G125" s="4">
        <f>SUM(C125:F125)</f>
        <v>0</v>
      </c>
    </row>
    <row r="126" spans="1:7" ht="13.2" x14ac:dyDescent="0.25">
      <c r="A126" s="26" t="s">
        <v>239</v>
      </c>
      <c r="B126" s="27" t="s">
        <v>240</v>
      </c>
      <c r="C126" s="19">
        <f>SUM(C127:C130)</f>
        <v>0</v>
      </c>
      <c r="D126" s="19">
        <f>SUM(D127:D130)</f>
        <v>0</v>
      </c>
      <c r="E126" s="19">
        <f>SUM(E127:E130)</f>
        <v>0</v>
      </c>
      <c r="F126" s="19">
        <f>SUM(F127:F130)</f>
        <v>0</v>
      </c>
      <c r="G126" s="34">
        <f>SUM(G127:G130)</f>
        <v>0</v>
      </c>
    </row>
    <row r="127" spans="1:7" ht="13.2" x14ac:dyDescent="0.25">
      <c r="A127" s="28" t="s">
        <v>241</v>
      </c>
      <c r="B127" s="29" t="s">
        <v>242</v>
      </c>
      <c r="G127" s="4">
        <f>SUM(C127:F127)</f>
        <v>0</v>
      </c>
    </row>
    <row r="128" spans="1:7" ht="13.2" x14ac:dyDescent="0.25">
      <c r="A128" s="28" t="s">
        <v>243</v>
      </c>
      <c r="B128" s="29" t="s">
        <v>244</v>
      </c>
      <c r="G128" s="4">
        <f>SUM(C128:F128)</f>
        <v>0</v>
      </c>
    </row>
    <row r="129" spans="1:7" ht="13.2" x14ac:dyDescent="0.25">
      <c r="A129" s="28" t="s">
        <v>245</v>
      </c>
      <c r="B129" s="29" t="s">
        <v>246</v>
      </c>
      <c r="G129" s="4">
        <f>SUM(C129:F129)</f>
        <v>0</v>
      </c>
    </row>
    <row r="130" spans="1:7" ht="13.2" x14ac:dyDescent="0.25">
      <c r="A130" s="28" t="s">
        <v>247</v>
      </c>
      <c r="B130" s="29" t="s">
        <v>248</v>
      </c>
      <c r="G130" s="4">
        <f>SUM(C130:F130)</f>
        <v>0</v>
      </c>
    </row>
    <row r="131" spans="1:7" ht="13.2" x14ac:dyDescent="0.25">
      <c r="A131" s="26" t="s">
        <v>249</v>
      </c>
      <c r="B131" s="27" t="s">
        <v>250</v>
      </c>
      <c r="C131" s="19">
        <f>SUM(C132:C138)</f>
        <v>0</v>
      </c>
      <c r="D131" s="19">
        <f>SUM(D132:D138)</f>
        <v>0</v>
      </c>
      <c r="E131" s="19">
        <f>SUM(E132:E138)</f>
        <v>0</v>
      </c>
      <c r="F131" s="19">
        <f>SUM(F132:F138)</f>
        <v>0</v>
      </c>
      <c r="G131" s="34">
        <f>SUM(G132:G138)</f>
        <v>0</v>
      </c>
    </row>
    <row r="132" spans="1:7" ht="13.2" x14ac:dyDescent="0.25">
      <c r="A132" s="28" t="s">
        <v>251</v>
      </c>
      <c r="B132" s="29" t="s">
        <v>252</v>
      </c>
      <c r="G132" s="4">
        <f t="shared" ref="G132:G138" si="5">SUM(C132:F132)</f>
        <v>0</v>
      </c>
    </row>
    <row r="133" spans="1:7" ht="13.2" x14ac:dyDescent="0.25">
      <c r="A133" s="28" t="s">
        <v>253</v>
      </c>
      <c r="B133" s="29" t="s">
        <v>254</v>
      </c>
      <c r="G133" s="4">
        <f t="shared" si="5"/>
        <v>0</v>
      </c>
    </row>
    <row r="134" spans="1:7" ht="13.2" x14ac:dyDescent="0.25">
      <c r="A134" s="28" t="s">
        <v>255</v>
      </c>
      <c r="B134" s="29" t="s">
        <v>256</v>
      </c>
      <c r="G134" s="4">
        <f t="shared" si="5"/>
        <v>0</v>
      </c>
    </row>
    <row r="135" spans="1:7" ht="13.2" x14ac:dyDescent="0.25">
      <c r="A135" s="28" t="s">
        <v>257</v>
      </c>
      <c r="B135" s="29" t="s">
        <v>258</v>
      </c>
      <c r="G135" s="4">
        <f t="shared" si="5"/>
        <v>0</v>
      </c>
    </row>
    <row r="136" spans="1:7" ht="13.2" x14ac:dyDescent="0.25">
      <c r="A136" s="28" t="s">
        <v>259</v>
      </c>
      <c r="B136" s="29" t="s">
        <v>260</v>
      </c>
      <c r="G136" s="4">
        <f t="shared" si="5"/>
        <v>0</v>
      </c>
    </row>
    <row r="137" spans="1:7" ht="13.2" x14ac:dyDescent="0.25">
      <c r="A137" s="28" t="s">
        <v>261</v>
      </c>
      <c r="B137" s="29" t="s">
        <v>262</v>
      </c>
      <c r="G137" s="4">
        <f t="shared" si="5"/>
        <v>0</v>
      </c>
    </row>
    <row r="138" spans="1:7" s="4" customFormat="1" ht="13.2" x14ac:dyDescent="0.25">
      <c r="A138" s="30" t="s">
        <v>263</v>
      </c>
      <c r="B138" s="31" t="s">
        <v>264</v>
      </c>
      <c r="G138" s="4">
        <f t="shared" si="5"/>
        <v>0</v>
      </c>
    </row>
    <row r="139" spans="1:7" ht="13.2" x14ac:dyDescent="0.25">
      <c r="A139" s="26" t="s">
        <v>265</v>
      </c>
      <c r="B139" s="27" t="s">
        <v>266</v>
      </c>
      <c r="C139" s="19">
        <f>SUM(C140:C141)</f>
        <v>0</v>
      </c>
      <c r="D139" s="19">
        <f>SUM(D140:D141)</f>
        <v>0</v>
      </c>
      <c r="E139" s="19">
        <f>SUM(E140:E141)</f>
        <v>0</v>
      </c>
      <c r="F139" s="19">
        <f>SUM(F140:F141)</f>
        <v>0</v>
      </c>
      <c r="G139" s="34">
        <f>SUM(G140:G141)</f>
        <v>0</v>
      </c>
    </row>
    <row r="140" spans="1:7" ht="13.2" x14ac:dyDescent="0.25">
      <c r="A140" s="28" t="s">
        <v>267</v>
      </c>
      <c r="B140" s="29" t="s">
        <v>268</v>
      </c>
      <c r="G140" s="4">
        <f>SUM(C140:F140)</f>
        <v>0</v>
      </c>
    </row>
    <row r="141" spans="1:7" ht="13.2" x14ac:dyDescent="0.25">
      <c r="A141" s="28" t="s">
        <v>269</v>
      </c>
      <c r="B141" s="29" t="s">
        <v>270</v>
      </c>
      <c r="G141" s="4">
        <f>SUM(C141:F141)</f>
        <v>0</v>
      </c>
    </row>
    <row r="142" spans="1:7" ht="13.2" x14ac:dyDescent="0.25">
      <c r="A142" s="26" t="s">
        <v>271</v>
      </c>
      <c r="B142" s="27" t="s">
        <v>272</v>
      </c>
      <c r="C142" s="19">
        <f>SUM(C143:C146)</f>
        <v>0</v>
      </c>
      <c r="D142" s="19">
        <f>SUM(D143:D146)</f>
        <v>0</v>
      </c>
      <c r="E142" s="19">
        <f>SUM(E143:E146)</f>
        <v>0</v>
      </c>
      <c r="F142" s="19">
        <f>SUM(F143:F146)</f>
        <v>0</v>
      </c>
      <c r="G142" s="34">
        <f>SUM(G143:G146)</f>
        <v>0</v>
      </c>
    </row>
    <row r="143" spans="1:7" ht="13.2" x14ac:dyDescent="0.25">
      <c r="A143" s="28" t="s">
        <v>273</v>
      </c>
      <c r="B143" s="29" t="s">
        <v>274</v>
      </c>
      <c r="G143" s="4">
        <f>SUM(C143:F143)</f>
        <v>0</v>
      </c>
    </row>
    <row r="144" spans="1:7" ht="13.2" x14ac:dyDescent="0.25">
      <c r="A144" s="28" t="s">
        <v>275</v>
      </c>
      <c r="B144" s="29" t="s">
        <v>276</v>
      </c>
      <c r="G144" s="4">
        <f>SUM(C144:F144)</f>
        <v>0</v>
      </c>
    </row>
    <row r="145" spans="1:7" ht="13.2" x14ac:dyDescent="0.25">
      <c r="A145" s="28" t="s">
        <v>277</v>
      </c>
      <c r="B145" s="29" t="s">
        <v>278</v>
      </c>
      <c r="G145" s="4">
        <f>SUM(C145:F145)</f>
        <v>0</v>
      </c>
    </row>
    <row r="146" spans="1:7" ht="13.2" x14ac:dyDescent="0.25">
      <c r="A146" s="28" t="s">
        <v>279</v>
      </c>
      <c r="B146" s="29" t="s">
        <v>280</v>
      </c>
      <c r="G146" s="4">
        <f>SUM(C146:F146)</f>
        <v>0</v>
      </c>
    </row>
    <row r="147" spans="1:7" ht="13.2" x14ac:dyDescent="0.25">
      <c r="A147" s="26" t="s">
        <v>281</v>
      </c>
      <c r="B147" s="27" t="s">
        <v>282</v>
      </c>
      <c r="C147" s="19">
        <f>SUM(C148:C155)</f>
        <v>0</v>
      </c>
      <c r="D147" s="19">
        <f>SUM(D148:D155)</f>
        <v>0</v>
      </c>
      <c r="E147" s="19">
        <f>SUM(E148:E155)</f>
        <v>0</v>
      </c>
      <c r="F147" s="19">
        <f>SUM(F148:F155)</f>
        <v>0</v>
      </c>
      <c r="G147" s="34">
        <f>SUM(G148:G155)</f>
        <v>0</v>
      </c>
    </row>
    <row r="148" spans="1:7" ht="13.2" x14ac:dyDescent="0.25">
      <c r="A148" s="28" t="s">
        <v>283</v>
      </c>
      <c r="B148" s="29" t="s">
        <v>284</v>
      </c>
      <c r="G148" s="4">
        <f t="shared" ref="G148:G155" si="6">SUM(C148:F148)</f>
        <v>0</v>
      </c>
    </row>
    <row r="149" spans="1:7" ht="13.2" x14ac:dyDescent="0.25">
      <c r="A149" s="28" t="s">
        <v>285</v>
      </c>
      <c r="B149" s="29" t="s">
        <v>286</v>
      </c>
      <c r="G149" s="4">
        <f t="shared" si="6"/>
        <v>0</v>
      </c>
    </row>
    <row r="150" spans="1:7" ht="13.2" x14ac:dyDescent="0.25">
      <c r="A150" s="28" t="s">
        <v>287</v>
      </c>
      <c r="B150" s="29" t="s">
        <v>288</v>
      </c>
      <c r="G150" s="4">
        <f t="shared" si="6"/>
        <v>0</v>
      </c>
    </row>
    <row r="151" spans="1:7" ht="13.2" x14ac:dyDescent="0.25">
      <c r="A151" s="28" t="s">
        <v>289</v>
      </c>
      <c r="B151" s="29" t="s">
        <v>290</v>
      </c>
      <c r="G151" s="4">
        <f t="shared" si="6"/>
        <v>0</v>
      </c>
    </row>
    <row r="152" spans="1:7" ht="13.2" x14ac:dyDescent="0.25">
      <c r="A152" s="28" t="s">
        <v>291</v>
      </c>
      <c r="B152" s="29" t="s">
        <v>292</v>
      </c>
      <c r="G152" s="4">
        <f t="shared" si="6"/>
        <v>0</v>
      </c>
    </row>
    <row r="153" spans="1:7" ht="13.2" x14ac:dyDescent="0.25">
      <c r="A153" s="28" t="s">
        <v>293</v>
      </c>
      <c r="B153" s="29" t="s">
        <v>294</v>
      </c>
      <c r="G153" s="4">
        <f t="shared" si="6"/>
        <v>0</v>
      </c>
    </row>
    <row r="154" spans="1:7" ht="13.2" x14ac:dyDescent="0.25">
      <c r="A154" s="28" t="s">
        <v>295</v>
      </c>
      <c r="B154" s="29" t="s">
        <v>296</v>
      </c>
      <c r="G154" s="4">
        <f t="shared" si="6"/>
        <v>0</v>
      </c>
    </row>
    <row r="155" spans="1:7" ht="13.2" x14ac:dyDescent="0.25">
      <c r="A155" s="30" t="s">
        <v>297</v>
      </c>
      <c r="B155" s="31" t="s">
        <v>298</v>
      </c>
      <c r="G155" s="4">
        <f t="shared" si="6"/>
        <v>0</v>
      </c>
    </row>
    <row r="156" spans="1:7" ht="13.2" x14ac:dyDescent="0.25">
      <c r="A156" s="26">
        <v>3</v>
      </c>
      <c r="B156" s="27" t="s">
        <v>299</v>
      </c>
      <c r="C156" s="35">
        <f>+C157+C162+C171+C174</f>
        <v>0</v>
      </c>
      <c r="D156" s="35">
        <f>+D157+D162+D171+D174</f>
        <v>0</v>
      </c>
      <c r="E156" s="35">
        <f>+E157+E162+E171+E174</f>
        <v>0</v>
      </c>
      <c r="F156" s="35">
        <f>+F157+F162+F171+F174</f>
        <v>0</v>
      </c>
      <c r="G156" s="36">
        <f>+G157+G162+G171+G174</f>
        <v>0</v>
      </c>
    </row>
    <row r="157" spans="1:7" ht="13.2" x14ac:dyDescent="0.25">
      <c r="A157" s="26" t="s">
        <v>300</v>
      </c>
      <c r="B157" s="27" t="s">
        <v>301</v>
      </c>
      <c r="C157" s="19">
        <f>SUM(C158:C161)</f>
        <v>0</v>
      </c>
      <c r="D157" s="19">
        <f>SUM(D158:D161)</f>
        <v>0</v>
      </c>
      <c r="E157" s="19">
        <f>SUM(E158:E161)</f>
        <v>0</v>
      </c>
      <c r="F157" s="19">
        <f>SUM(F158:F161)</f>
        <v>0</v>
      </c>
      <c r="G157" s="34">
        <f>SUM(G158:G161)</f>
        <v>0</v>
      </c>
    </row>
    <row r="158" spans="1:7" ht="13.2" x14ac:dyDescent="0.25">
      <c r="A158" s="28" t="s">
        <v>302</v>
      </c>
      <c r="B158" s="29" t="s">
        <v>303</v>
      </c>
      <c r="G158" s="4">
        <f>SUM(C158:F158)</f>
        <v>0</v>
      </c>
    </row>
    <row r="159" spans="1:7" ht="13.2" x14ac:dyDescent="0.25">
      <c r="A159" s="28" t="s">
        <v>304</v>
      </c>
      <c r="B159" s="29" t="s">
        <v>305</v>
      </c>
      <c r="G159" s="4">
        <f>SUM(C159:F159)</f>
        <v>0</v>
      </c>
    </row>
    <row r="160" spans="1:7" ht="13.2" x14ac:dyDescent="0.25">
      <c r="A160" s="28" t="s">
        <v>306</v>
      </c>
      <c r="B160" s="29" t="s">
        <v>307</v>
      </c>
      <c r="G160" s="4">
        <f>SUM(C160:F160)</f>
        <v>0</v>
      </c>
    </row>
    <row r="161" spans="1:7" ht="13.2" x14ac:dyDescent="0.25">
      <c r="A161" s="28" t="s">
        <v>308</v>
      </c>
      <c r="B161" s="29" t="s">
        <v>309</v>
      </c>
      <c r="G161" s="4">
        <f>SUM(C161:F161)</f>
        <v>0</v>
      </c>
    </row>
    <row r="162" spans="1:7" ht="13.2" x14ac:dyDescent="0.25">
      <c r="A162" s="26" t="s">
        <v>310</v>
      </c>
      <c r="B162" s="27" t="s">
        <v>311</v>
      </c>
      <c r="C162" s="19">
        <f>SUM(C163:C170)</f>
        <v>0</v>
      </c>
      <c r="D162" s="19">
        <f>SUM(D163:D170)</f>
        <v>0</v>
      </c>
      <c r="E162" s="19">
        <f>SUM(E163:E170)</f>
        <v>0</v>
      </c>
      <c r="F162" s="19">
        <f>SUM(F163:F170)</f>
        <v>0</v>
      </c>
      <c r="G162" s="34">
        <f>SUM(G163:G170)</f>
        <v>0</v>
      </c>
    </row>
    <row r="163" spans="1:7" ht="13.2" x14ac:dyDescent="0.25">
      <c r="A163" s="28" t="s">
        <v>312</v>
      </c>
      <c r="B163" s="31" t="s">
        <v>313</v>
      </c>
      <c r="G163" s="4">
        <f t="shared" ref="G163:G170" si="7">SUM(C163:F163)</f>
        <v>0</v>
      </c>
    </row>
    <row r="164" spans="1:7" ht="13.2" x14ac:dyDescent="0.25">
      <c r="A164" s="28" t="s">
        <v>314</v>
      </c>
      <c r="B164" s="31" t="s">
        <v>315</v>
      </c>
      <c r="G164" s="4">
        <f t="shared" si="7"/>
        <v>0</v>
      </c>
    </row>
    <row r="165" spans="1:7" ht="13.2" x14ac:dyDescent="0.25">
      <c r="A165" s="28" t="s">
        <v>316</v>
      </c>
      <c r="B165" s="31" t="s">
        <v>317</v>
      </c>
      <c r="C165" s="1"/>
      <c r="D165" s="1"/>
      <c r="E165" s="1"/>
      <c r="F165" s="1"/>
      <c r="G165" s="4">
        <f t="shared" si="7"/>
        <v>0</v>
      </c>
    </row>
    <row r="166" spans="1:7" ht="13.2" x14ac:dyDescent="0.25">
      <c r="A166" s="28" t="s">
        <v>318</v>
      </c>
      <c r="B166" s="31" t="s">
        <v>319</v>
      </c>
      <c r="C166" s="1"/>
      <c r="D166" s="1"/>
      <c r="E166" s="1"/>
      <c r="F166" s="1"/>
      <c r="G166" s="4">
        <f t="shared" si="7"/>
        <v>0</v>
      </c>
    </row>
    <row r="167" spans="1:7" ht="13.2" x14ac:dyDescent="0.25">
      <c r="A167" s="28" t="s">
        <v>320</v>
      </c>
      <c r="B167" s="31" t="s">
        <v>321</v>
      </c>
      <c r="C167" s="1"/>
      <c r="D167" s="1"/>
      <c r="E167" s="1"/>
      <c r="F167" s="1"/>
      <c r="G167" s="4">
        <f t="shared" si="7"/>
        <v>0</v>
      </c>
    </row>
    <row r="168" spans="1:7" ht="13.2" x14ac:dyDescent="0.25">
      <c r="A168" s="28" t="s">
        <v>322</v>
      </c>
      <c r="B168" s="31" t="s">
        <v>323</v>
      </c>
      <c r="C168" s="1"/>
      <c r="D168" s="1"/>
      <c r="E168" s="1"/>
      <c r="F168" s="1"/>
      <c r="G168" s="4">
        <f t="shared" si="7"/>
        <v>0</v>
      </c>
    </row>
    <row r="169" spans="1:7" ht="13.2" x14ac:dyDescent="0.25">
      <c r="A169" s="28" t="s">
        <v>324</v>
      </c>
      <c r="B169" s="31" t="s">
        <v>325</v>
      </c>
      <c r="C169" s="1"/>
      <c r="D169" s="1"/>
      <c r="E169" s="1"/>
      <c r="F169" s="1"/>
      <c r="G169" s="4">
        <f t="shared" si="7"/>
        <v>0</v>
      </c>
    </row>
    <row r="170" spans="1:7" ht="13.2" x14ac:dyDescent="0.25">
      <c r="A170" s="28" t="s">
        <v>326</v>
      </c>
      <c r="B170" s="29" t="s">
        <v>327</v>
      </c>
      <c r="C170" s="1"/>
      <c r="D170" s="1"/>
      <c r="E170" s="1"/>
      <c r="F170" s="1"/>
      <c r="G170" s="4">
        <f t="shared" si="7"/>
        <v>0</v>
      </c>
    </row>
    <row r="171" spans="1:7" ht="13.2" x14ac:dyDescent="0.25">
      <c r="A171" s="26" t="s">
        <v>328</v>
      </c>
      <c r="B171" s="27" t="s">
        <v>329</v>
      </c>
      <c r="C171" s="35">
        <f>SUM(C172:C173)</f>
        <v>0</v>
      </c>
      <c r="D171" s="35">
        <f>SUM(D172:D173)</f>
        <v>0</v>
      </c>
      <c r="E171" s="35">
        <f>SUM(E172:E173)</f>
        <v>0</v>
      </c>
      <c r="F171" s="35">
        <f>SUM(F172:F173)</f>
        <v>0</v>
      </c>
      <c r="G171" s="36">
        <f>SUM(G172:G173)</f>
        <v>0</v>
      </c>
    </row>
    <row r="172" spans="1:7" ht="13.2" x14ac:dyDescent="0.25">
      <c r="A172" s="28" t="s">
        <v>330</v>
      </c>
      <c r="B172" s="31" t="s">
        <v>331</v>
      </c>
      <c r="C172" s="1"/>
      <c r="D172" s="1"/>
      <c r="E172" s="1"/>
      <c r="F172" s="1"/>
      <c r="G172" s="4">
        <f>SUM(C172:F172)</f>
        <v>0</v>
      </c>
    </row>
    <row r="173" spans="1:7" ht="13.2" x14ac:dyDescent="0.25">
      <c r="A173" s="28" t="s">
        <v>332</v>
      </c>
      <c r="B173" s="31" t="s">
        <v>333</v>
      </c>
      <c r="C173" s="1"/>
      <c r="D173" s="1"/>
      <c r="E173" s="1"/>
      <c r="F173" s="1"/>
      <c r="G173" s="4">
        <f>SUM(C173:F173)</f>
        <v>0</v>
      </c>
    </row>
    <row r="174" spans="1:7" ht="13.2" x14ac:dyDescent="0.25">
      <c r="A174" s="26" t="s">
        <v>334</v>
      </c>
      <c r="B174" s="27" t="s">
        <v>335</v>
      </c>
      <c r="C174" s="35">
        <f>SUM(C175:C179)</f>
        <v>0</v>
      </c>
      <c r="D174" s="35">
        <f>SUM(D175:D179)</f>
        <v>0</v>
      </c>
      <c r="E174" s="35">
        <f>SUM(E175:E179)</f>
        <v>0</v>
      </c>
      <c r="F174" s="35">
        <f>SUM(F175:F179)</f>
        <v>0</v>
      </c>
      <c r="G174" s="36">
        <f>SUM(G175:G179)</f>
        <v>0</v>
      </c>
    </row>
    <row r="175" spans="1:7" ht="13.2" x14ac:dyDescent="0.25">
      <c r="A175" s="28" t="s">
        <v>336</v>
      </c>
      <c r="B175" s="29" t="s">
        <v>337</v>
      </c>
      <c r="C175" s="1"/>
      <c r="D175" s="1"/>
      <c r="E175" s="1"/>
      <c r="F175" s="1"/>
      <c r="G175" s="4">
        <f>SUM(C175:F175)</f>
        <v>0</v>
      </c>
    </row>
    <row r="176" spans="1:7" ht="13.2" x14ac:dyDescent="0.25">
      <c r="A176" s="28" t="s">
        <v>338</v>
      </c>
      <c r="B176" s="29" t="s">
        <v>339</v>
      </c>
      <c r="C176" s="1"/>
      <c r="D176" s="1"/>
      <c r="E176" s="1"/>
      <c r="F176" s="1"/>
      <c r="G176" s="4">
        <f>SUM(C176:F176)</f>
        <v>0</v>
      </c>
    </row>
    <row r="177" spans="1:7" ht="13.2" x14ac:dyDescent="0.25">
      <c r="A177" s="28" t="s">
        <v>340</v>
      </c>
      <c r="B177" s="29" t="s">
        <v>341</v>
      </c>
      <c r="C177" s="1"/>
      <c r="D177" s="1"/>
      <c r="E177" s="1"/>
      <c r="F177" s="1"/>
      <c r="G177" s="3">
        <f>SUM(C177:F177)</f>
        <v>0</v>
      </c>
    </row>
    <row r="178" spans="1:7" ht="13.2" x14ac:dyDescent="0.25">
      <c r="A178" s="28" t="s">
        <v>342</v>
      </c>
      <c r="B178" s="29" t="s">
        <v>343</v>
      </c>
      <c r="C178" s="1"/>
      <c r="D178" s="1"/>
      <c r="E178" s="1"/>
      <c r="F178" s="1"/>
      <c r="G178" s="4">
        <f>SUM(C178:F178)</f>
        <v>0</v>
      </c>
    </row>
    <row r="179" spans="1:7" ht="13.2" x14ac:dyDescent="0.25">
      <c r="A179" s="28" t="s">
        <v>344</v>
      </c>
      <c r="B179" s="29" t="s">
        <v>345</v>
      </c>
      <c r="C179" s="1"/>
      <c r="D179" s="1"/>
      <c r="E179" s="1"/>
      <c r="F179" s="1"/>
      <c r="G179" s="3">
        <f>SUM(C179:F179)</f>
        <v>0</v>
      </c>
    </row>
    <row r="180" spans="1:7" ht="13.2" x14ac:dyDescent="0.25">
      <c r="A180" s="26">
        <v>4</v>
      </c>
      <c r="B180" s="27" t="s">
        <v>346</v>
      </c>
      <c r="C180" s="35">
        <f>+C181+C190+C199</f>
        <v>0</v>
      </c>
      <c r="D180" s="35">
        <f>+D181+D190+D199</f>
        <v>0</v>
      </c>
      <c r="E180" s="35">
        <f>+E181+E190+E199</f>
        <v>0</v>
      </c>
      <c r="F180" s="35">
        <f>+F181+F190+F199</f>
        <v>0</v>
      </c>
      <c r="G180" s="36">
        <f>+G181+G190+G199</f>
        <v>0</v>
      </c>
    </row>
    <row r="181" spans="1:7" ht="13.2" x14ac:dyDescent="0.25">
      <c r="A181" s="26" t="s">
        <v>347</v>
      </c>
      <c r="B181" s="27" t="s">
        <v>348</v>
      </c>
      <c r="C181" s="35">
        <f>SUM(C182:C189)</f>
        <v>0</v>
      </c>
      <c r="D181" s="35">
        <f>SUM(D182:D189)</f>
        <v>0</v>
      </c>
      <c r="E181" s="35">
        <f>SUM(E182:E189)</f>
        <v>0</v>
      </c>
      <c r="F181" s="35">
        <f>SUM(F182:F189)</f>
        <v>0</v>
      </c>
      <c r="G181" s="36">
        <f>SUM(G182:G189)</f>
        <v>0</v>
      </c>
    </row>
    <row r="182" spans="1:7" ht="13.2" x14ac:dyDescent="0.25">
      <c r="A182" s="30" t="s">
        <v>349</v>
      </c>
      <c r="B182" s="31" t="s">
        <v>350</v>
      </c>
      <c r="C182" s="1"/>
      <c r="D182" s="1"/>
      <c r="E182" s="1"/>
      <c r="F182" s="1"/>
      <c r="G182" s="4">
        <f t="shared" ref="G182:G189" si="8">SUM(C182:F182)</f>
        <v>0</v>
      </c>
    </row>
    <row r="183" spans="1:7" ht="13.2" x14ac:dyDescent="0.25">
      <c r="A183" s="30" t="s">
        <v>351</v>
      </c>
      <c r="B183" s="31" t="s">
        <v>352</v>
      </c>
      <c r="C183" s="1"/>
      <c r="D183" s="1"/>
      <c r="E183" s="1"/>
      <c r="F183" s="1"/>
      <c r="G183" s="4">
        <f t="shared" si="8"/>
        <v>0</v>
      </c>
    </row>
    <row r="184" spans="1:7" ht="13.2" x14ac:dyDescent="0.25">
      <c r="A184" s="30" t="s">
        <v>353</v>
      </c>
      <c r="B184" s="31" t="s">
        <v>354</v>
      </c>
      <c r="C184" s="1"/>
      <c r="D184" s="1"/>
      <c r="E184" s="1"/>
      <c r="F184" s="1"/>
      <c r="G184" s="4">
        <f t="shared" si="8"/>
        <v>0</v>
      </c>
    </row>
    <row r="185" spans="1:7" ht="13.2" x14ac:dyDescent="0.25">
      <c r="A185" s="30" t="s">
        <v>355</v>
      </c>
      <c r="B185" s="31" t="s">
        <v>356</v>
      </c>
      <c r="C185" s="1"/>
      <c r="D185" s="1"/>
      <c r="E185" s="1"/>
      <c r="F185" s="1"/>
      <c r="G185" s="4">
        <f t="shared" si="8"/>
        <v>0</v>
      </c>
    </row>
    <row r="186" spans="1:7" ht="13.2" x14ac:dyDescent="0.25">
      <c r="A186" s="30" t="s">
        <v>357</v>
      </c>
      <c r="B186" s="31" t="s">
        <v>358</v>
      </c>
      <c r="C186" s="1"/>
      <c r="D186" s="1"/>
      <c r="E186" s="1"/>
      <c r="F186" s="1"/>
      <c r="G186" s="4">
        <f t="shared" si="8"/>
        <v>0</v>
      </c>
    </row>
    <row r="187" spans="1:7" ht="13.2" x14ac:dyDescent="0.25">
      <c r="A187" s="30" t="s">
        <v>359</v>
      </c>
      <c r="B187" s="31" t="s">
        <v>360</v>
      </c>
      <c r="C187" s="1"/>
      <c r="D187" s="1"/>
      <c r="E187" s="1"/>
      <c r="F187" s="1"/>
      <c r="G187" s="4">
        <f t="shared" si="8"/>
        <v>0</v>
      </c>
    </row>
    <row r="188" spans="1:7" ht="13.2" x14ac:dyDescent="0.25">
      <c r="A188" s="30" t="s">
        <v>361</v>
      </c>
      <c r="B188" s="31" t="s">
        <v>362</v>
      </c>
      <c r="C188" s="1"/>
      <c r="D188" s="1"/>
      <c r="E188" s="1"/>
      <c r="F188" s="1"/>
      <c r="G188" s="4">
        <f t="shared" si="8"/>
        <v>0</v>
      </c>
    </row>
    <row r="189" spans="1:7" ht="13.2" x14ac:dyDescent="0.25">
      <c r="A189" s="30" t="s">
        <v>363</v>
      </c>
      <c r="B189" s="31" t="s">
        <v>364</v>
      </c>
      <c r="C189" s="1"/>
      <c r="D189" s="1"/>
      <c r="E189" s="1"/>
      <c r="F189" s="1"/>
      <c r="G189" s="4">
        <f t="shared" si="8"/>
        <v>0</v>
      </c>
    </row>
    <row r="190" spans="1:7" ht="13.2" x14ac:dyDescent="0.25">
      <c r="A190" s="26" t="s">
        <v>365</v>
      </c>
      <c r="B190" s="27" t="s">
        <v>366</v>
      </c>
      <c r="C190" s="35">
        <f>SUM(C191:C198)</f>
        <v>0</v>
      </c>
      <c r="D190" s="35">
        <f>SUM(D191:D198)</f>
        <v>0</v>
      </c>
      <c r="E190" s="35">
        <f>SUM(E191:E198)</f>
        <v>0</v>
      </c>
      <c r="F190" s="35">
        <f>SUM(F191:F198)</f>
        <v>0</v>
      </c>
      <c r="G190" s="36">
        <f>SUM(G191:G198)</f>
        <v>0</v>
      </c>
    </row>
    <row r="191" spans="1:7" ht="13.2" x14ac:dyDescent="0.25">
      <c r="A191" s="30" t="s">
        <v>367</v>
      </c>
      <c r="B191" s="31" t="s">
        <v>368</v>
      </c>
      <c r="C191" s="1"/>
      <c r="D191" s="1"/>
      <c r="E191" s="1"/>
      <c r="F191" s="1"/>
      <c r="G191" s="4">
        <f t="shared" ref="G191:G198" si="9">SUM(C191:F191)</f>
        <v>0</v>
      </c>
    </row>
    <row r="192" spans="1:7" ht="13.2" x14ac:dyDescent="0.25">
      <c r="A192" s="30" t="s">
        <v>369</v>
      </c>
      <c r="B192" s="31" t="s">
        <v>370</v>
      </c>
      <c r="C192" s="1"/>
      <c r="D192" s="1"/>
      <c r="E192" s="1"/>
      <c r="F192" s="1"/>
      <c r="G192" s="4">
        <f t="shared" si="9"/>
        <v>0</v>
      </c>
    </row>
    <row r="193" spans="1:7" ht="13.2" x14ac:dyDescent="0.25">
      <c r="A193" s="30" t="s">
        <v>371</v>
      </c>
      <c r="B193" s="31" t="s">
        <v>372</v>
      </c>
      <c r="C193" s="1"/>
      <c r="D193" s="1"/>
      <c r="E193" s="1"/>
      <c r="F193" s="1"/>
      <c r="G193" s="4">
        <f t="shared" si="9"/>
        <v>0</v>
      </c>
    </row>
    <row r="194" spans="1:7" ht="13.2" x14ac:dyDescent="0.25">
      <c r="A194" s="30" t="s">
        <v>373</v>
      </c>
      <c r="B194" s="31" t="s">
        <v>374</v>
      </c>
      <c r="C194" s="1"/>
      <c r="D194" s="1"/>
      <c r="E194" s="1"/>
      <c r="F194" s="1"/>
      <c r="G194" s="4">
        <f t="shared" si="9"/>
        <v>0</v>
      </c>
    </row>
    <row r="195" spans="1:7" ht="13.2" x14ac:dyDescent="0.25">
      <c r="A195" s="30" t="s">
        <v>375</v>
      </c>
      <c r="B195" s="31" t="s">
        <v>376</v>
      </c>
      <c r="C195" s="1"/>
      <c r="D195" s="1"/>
      <c r="E195" s="1"/>
      <c r="F195" s="1"/>
      <c r="G195" s="4">
        <f t="shared" si="9"/>
        <v>0</v>
      </c>
    </row>
    <row r="196" spans="1:7" ht="13.2" x14ac:dyDescent="0.25">
      <c r="A196" s="30" t="s">
        <v>377</v>
      </c>
      <c r="B196" s="31" t="s">
        <v>378</v>
      </c>
      <c r="C196" s="1"/>
      <c r="D196" s="1"/>
      <c r="E196" s="1"/>
      <c r="F196" s="1"/>
      <c r="G196" s="4">
        <f t="shared" si="9"/>
        <v>0</v>
      </c>
    </row>
    <row r="197" spans="1:7" ht="13.2" x14ac:dyDescent="0.25">
      <c r="A197" s="30" t="s">
        <v>379</v>
      </c>
      <c r="B197" s="31" t="s">
        <v>380</v>
      </c>
      <c r="C197" s="1"/>
      <c r="D197" s="1"/>
      <c r="E197" s="1"/>
      <c r="F197" s="1"/>
      <c r="G197" s="4">
        <f t="shared" si="9"/>
        <v>0</v>
      </c>
    </row>
    <row r="198" spans="1:7" ht="13.2" x14ac:dyDescent="0.25">
      <c r="A198" s="30" t="s">
        <v>381</v>
      </c>
      <c r="B198" s="31" t="s">
        <v>382</v>
      </c>
      <c r="C198" s="1"/>
      <c r="D198" s="1"/>
      <c r="E198" s="1"/>
      <c r="F198" s="1"/>
      <c r="G198" s="4">
        <f t="shared" si="9"/>
        <v>0</v>
      </c>
    </row>
    <row r="199" spans="1:7" ht="13.2" x14ac:dyDescent="0.25">
      <c r="A199" s="26" t="s">
        <v>383</v>
      </c>
      <c r="B199" s="27" t="s">
        <v>384</v>
      </c>
      <c r="C199" s="35">
        <f>SUM(C200:C201)</f>
        <v>0</v>
      </c>
      <c r="D199" s="35">
        <f>SUM(D200:D201)</f>
        <v>0</v>
      </c>
      <c r="E199" s="35">
        <f>SUM(E200:E201)</f>
        <v>0</v>
      </c>
      <c r="F199" s="35">
        <f>SUM(F200:F201)</f>
        <v>0</v>
      </c>
      <c r="G199" s="36">
        <f>SUM(G200:G201)</f>
        <v>0</v>
      </c>
    </row>
    <row r="200" spans="1:7" ht="13.2" x14ac:dyDescent="0.25">
      <c r="A200" s="30" t="s">
        <v>385</v>
      </c>
      <c r="B200" s="31" t="s">
        <v>386</v>
      </c>
      <c r="C200" s="1"/>
      <c r="D200" s="1"/>
      <c r="E200" s="1"/>
      <c r="F200" s="1"/>
      <c r="G200" s="4">
        <f>SUM(C200:F200)</f>
        <v>0</v>
      </c>
    </row>
    <row r="201" spans="1:7" ht="13.2" x14ac:dyDescent="0.25">
      <c r="A201" s="30" t="s">
        <v>387</v>
      </c>
      <c r="B201" s="31" t="s">
        <v>388</v>
      </c>
      <c r="C201" s="1"/>
      <c r="D201" s="1"/>
      <c r="E201" s="1"/>
      <c r="F201" s="1"/>
      <c r="G201" s="4">
        <f>SUM(C201:F201)</f>
        <v>0</v>
      </c>
    </row>
    <row r="202" spans="1:7" ht="13.2" x14ac:dyDescent="0.25">
      <c r="A202" s="26">
        <v>5</v>
      </c>
      <c r="B202" s="27" t="s">
        <v>389</v>
      </c>
      <c r="C202" s="35">
        <f>+C203+C212+C221+C225</f>
        <v>0</v>
      </c>
      <c r="D202" s="35">
        <f>+D203+D212+D221+D225</f>
        <v>0</v>
      </c>
      <c r="E202" s="35">
        <f>+E203+E212+E221+E225</f>
        <v>0</v>
      </c>
      <c r="F202" s="35">
        <f>+F203+F212+F221+F225</f>
        <v>0</v>
      </c>
      <c r="G202" s="36">
        <f>+G203+G212+G221+G225</f>
        <v>0</v>
      </c>
    </row>
    <row r="203" spans="1:7" ht="13.2" x14ac:dyDescent="0.25">
      <c r="A203" s="26" t="s">
        <v>390</v>
      </c>
      <c r="B203" s="27" t="s">
        <v>391</v>
      </c>
      <c r="C203" s="35">
        <f>SUM(C204:C211)</f>
        <v>0</v>
      </c>
      <c r="D203" s="35">
        <f>SUM(D204:D211)</f>
        <v>0</v>
      </c>
      <c r="E203" s="35">
        <f>SUM(E204:E211)</f>
        <v>0</v>
      </c>
      <c r="F203" s="35">
        <f>SUM(F204:F211)</f>
        <v>0</v>
      </c>
      <c r="G203" s="36">
        <f>SUM(G204:G211)</f>
        <v>0</v>
      </c>
    </row>
    <row r="204" spans="1:7" ht="13.2" x14ac:dyDescent="0.25">
      <c r="A204" s="30" t="s">
        <v>392</v>
      </c>
      <c r="B204" s="29" t="s">
        <v>393</v>
      </c>
      <c r="C204" s="1"/>
      <c r="D204" s="1"/>
      <c r="E204" s="1"/>
      <c r="F204" s="1"/>
      <c r="G204" s="4">
        <f t="shared" ref="G204:G211" si="10">SUM(C204:F204)</f>
        <v>0</v>
      </c>
    </row>
    <row r="205" spans="1:7" ht="13.2" x14ac:dyDescent="0.25">
      <c r="A205" s="30" t="s">
        <v>394</v>
      </c>
      <c r="B205" s="29" t="s">
        <v>395</v>
      </c>
      <c r="C205" s="1"/>
      <c r="D205" s="1"/>
      <c r="E205" s="1"/>
      <c r="F205" s="1"/>
      <c r="G205" s="4">
        <f t="shared" si="10"/>
        <v>0</v>
      </c>
    </row>
    <row r="206" spans="1:7" ht="13.2" x14ac:dyDescent="0.25">
      <c r="A206" s="30" t="s">
        <v>396</v>
      </c>
      <c r="B206" s="29" t="s">
        <v>397</v>
      </c>
      <c r="C206" s="1"/>
      <c r="D206" s="1"/>
      <c r="E206" s="1"/>
      <c r="F206" s="1"/>
      <c r="G206" s="4">
        <f t="shared" si="10"/>
        <v>0</v>
      </c>
    </row>
    <row r="207" spans="1:7" ht="13.2" x14ac:dyDescent="0.25">
      <c r="A207" s="30" t="s">
        <v>398</v>
      </c>
      <c r="B207" s="29" t="s">
        <v>399</v>
      </c>
      <c r="C207" s="1"/>
      <c r="D207" s="1"/>
      <c r="E207" s="1"/>
      <c r="F207" s="1"/>
      <c r="G207" s="4">
        <f t="shared" si="10"/>
        <v>0</v>
      </c>
    </row>
    <row r="208" spans="1:7" ht="13.2" x14ac:dyDescent="0.25">
      <c r="A208" s="30" t="s">
        <v>400</v>
      </c>
      <c r="B208" s="48" t="s">
        <v>401</v>
      </c>
      <c r="C208" s="1"/>
      <c r="D208" s="1"/>
      <c r="E208" s="1"/>
      <c r="F208" s="1"/>
      <c r="G208" s="4">
        <f t="shared" si="10"/>
        <v>0</v>
      </c>
    </row>
    <row r="209" spans="1:7" ht="13.2" x14ac:dyDescent="0.25">
      <c r="A209" s="30" t="s">
        <v>402</v>
      </c>
      <c r="B209" s="29" t="s">
        <v>403</v>
      </c>
      <c r="C209" s="1"/>
      <c r="D209" s="1"/>
      <c r="E209" s="1"/>
      <c r="F209" s="1"/>
      <c r="G209" s="4">
        <f t="shared" si="10"/>
        <v>0</v>
      </c>
    </row>
    <row r="210" spans="1:7" ht="13.2" x14ac:dyDescent="0.25">
      <c r="A210" s="30" t="s">
        <v>404</v>
      </c>
      <c r="B210" s="29" t="s">
        <v>405</v>
      </c>
      <c r="C210" s="1"/>
      <c r="D210" s="1"/>
      <c r="E210" s="1"/>
      <c r="F210" s="1"/>
      <c r="G210" s="4">
        <f t="shared" si="10"/>
        <v>0</v>
      </c>
    </row>
    <row r="211" spans="1:7" s="4" customFormat="1" ht="13.2" x14ac:dyDescent="0.25">
      <c r="A211" s="30" t="s">
        <v>406</v>
      </c>
      <c r="B211" s="31" t="s">
        <v>407</v>
      </c>
      <c r="C211" s="3"/>
      <c r="D211" s="3"/>
      <c r="E211" s="3"/>
      <c r="F211" s="3"/>
      <c r="G211" s="4">
        <f t="shared" si="10"/>
        <v>0</v>
      </c>
    </row>
    <row r="212" spans="1:7" ht="13.2" x14ac:dyDescent="0.25">
      <c r="A212" s="26" t="s">
        <v>408</v>
      </c>
      <c r="B212" s="27" t="s">
        <v>409</v>
      </c>
      <c r="C212" s="35">
        <f>SUM(C213:C220)</f>
        <v>0</v>
      </c>
      <c r="D212" s="35">
        <f>SUM(D213:D220)</f>
        <v>0</v>
      </c>
      <c r="E212" s="35">
        <f>SUM(E213:E220)</f>
        <v>0</v>
      </c>
      <c r="F212" s="35">
        <f>SUM(F213:F220)</f>
        <v>0</v>
      </c>
      <c r="G212" s="36">
        <f>SUM(G213:G220)</f>
        <v>0</v>
      </c>
    </row>
    <row r="213" spans="1:7" ht="13.2" x14ac:dyDescent="0.25">
      <c r="A213" s="30" t="s">
        <v>410</v>
      </c>
      <c r="B213" s="29" t="s">
        <v>411</v>
      </c>
      <c r="C213" s="1"/>
      <c r="D213" s="1"/>
      <c r="E213" s="1"/>
      <c r="F213" s="1"/>
      <c r="G213" s="4">
        <f t="shared" ref="G213:G220" si="11">SUM(C213:F213)</f>
        <v>0</v>
      </c>
    </row>
    <row r="214" spans="1:7" ht="13.2" x14ac:dyDescent="0.25">
      <c r="A214" s="30" t="s">
        <v>412</v>
      </c>
      <c r="B214" s="29" t="s">
        <v>413</v>
      </c>
      <c r="C214" s="1"/>
      <c r="D214" s="1"/>
      <c r="E214" s="1"/>
      <c r="F214" s="1"/>
      <c r="G214" s="4">
        <f t="shared" si="11"/>
        <v>0</v>
      </c>
    </row>
    <row r="215" spans="1:7" ht="13.2" x14ac:dyDescent="0.25">
      <c r="A215" s="30" t="s">
        <v>414</v>
      </c>
      <c r="B215" s="29" t="s">
        <v>415</v>
      </c>
      <c r="C215" s="1"/>
      <c r="D215" s="1"/>
      <c r="E215" s="1"/>
      <c r="F215" s="1"/>
      <c r="G215" s="4">
        <f t="shared" si="11"/>
        <v>0</v>
      </c>
    </row>
    <row r="216" spans="1:7" ht="13.2" x14ac:dyDescent="0.25">
      <c r="A216" s="30" t="s">
        <v>416</v>
      </c>
      <c r="B216" s="29" t="s">
        <v>417</v>
      </c>
      <c r="C216" s="1"/>
      <c r="D216" s="1"/>
      <c r="E216" s="1"/>
      <c r="F216" s="1"/>
      <c r="G216" s="4">
        <f t="shared" si="11"/>
        <v>0</v>
      </c>
    </row>
    <row r="217" spans="1:7" ht="13.2" x14ac:dyDescent="0.25">
      <c r="A217" s="30" t="s">
        <v>418</v>
      </c>
      <c r="B217" s="29" t="s">
        <v>419</v>
      </c>
      <c r="G217" s="4">
        <f t="shared" si="11"/>
        <v>0</v>
      </c>
    </row>
    <row r="218" spans="1:7" ht="13.2" x14ac:dyDescent="0.25">
      <c r="A218" s="30" t="s">
        <v>420</v>
      </c>
      <c r="B218" s="29" t="s">
        <v>421</v>
      </c>
      <c r="G218" s="4">
        <f t="shared" si="11"/>
        <v>0</v>
      </c>
    </row>
    <row r="219" spans="1:7" ht="13.2" x14ac:dyDescent="0.25">
      <c r="A219" s="30" t="s">
        <v>422</v>
      </c>
      <c r="B219" s="29" t="s">
        <v>423</v>
      </c>
      <c r="G219" s="4">
        <f t="shared" si="11"/>
        <v>0</v>
      </c>
    </row>
    <row r="220" spans="1:7" ht="13.2" x14ac:dyDescent="0.25">
      <c r="A220" s="30" t="s">
        <v>424</v>
      </c>
      <c r="B220" s="29" t="s">
        <v>425</v>
      </c>
      <c r="G220" s="4">
        <f t="shared" si="11"/>
        <v>0</v>
      </c>
    </row>
    <row r="221" spans="1:7" ht="13.2" x14ac:dyDescent="0.25">
      <c r="A221" s="26" t="s">
        <v>426</v>
      </c>
      <c r="B221" s="27" t="s">
        <v>427</v>
      </c>
      <c r="C221" s="19">
        <f>SUM(C222:C224)</f>
        <v>0</v>
      </c>
      <c r="D221" s="19">
        <f>SUM(D222:D224)</f>
        <v>0</v>
      </c>
      <c r="E221" s="19">
        <f>SUM(E222:E224)</f>
        <v>0</v>
      </c>
      <c r="F221" s="19">
        <f>SUM(F222:F224)</f>
        <v>0</v>
      </c>
      <c r="G221" s="34">
        <f>SUM(G222:G224)</f>
        <v>0</v>
      </c>
    </row>
    <row r="222" spans="1:7" ht="13.2" x14ac:dyDescent="0.25">
      <c r="A222" s="30" t="s">
        <v>428</v>
      </c>
      <c r="B222" s="29" t="s">
        <v>429</v>
      </c>
      <c r="G222" s="4">
        <f>SUM(C222:F222)</f>
        <v>0</v>
      </c>
    </row>
    <row r="223" spans="1:7" ht="13.2" x14ac:dyDescent="0.25">
      <c r="A223" s="30" t="s">
        <v>430</v>
      </c>
      <c r="B223" s="29" t="s">
        <v>431</v>
      </c>
      <c r="G223" s="4">
        <f>SUM(C223:F223)</f>
        <v>0</v>
      </c>
    </row>
    <row r="224" spans="1:7" ht="13.2" x14ac:dyDescent="0.25">
      <c r="A224" s="30" t="s">
        <v>432</v>
      </c>
      <c r="B224" s="29" t="s">
        <v>433</v>
      </c>
      <c r="G224" s="4">
        <f>SUM(C224:F224)</f>
        <v>0</v>
      </c>
    </row>
    <row r="225" spans="1:7" ht="13.2" x14ac:dyDescent="0.25">
      <c r="A225" s="26" t="s">
        <v>434</v>
      </c>
      <c r="B225" s="27" t="s">
        <v>435</v>
      </c>
      <c r="C225" s="19">
        <f>SUM(C226:C229)</f>
        <v>0</v>
      </c>
      <c r="D225" s="19">
        <f>SUM(D226:D229)</f>
        <v>0</v>
      </c>
      <c r="E225" s="19">
        <f>SUM(E226:E229)</f>
        <v>0</v>
      </c>
      <c r="F225" s="19">
        <f>SUM(F226:F229)</f>
        <v>0</v>
      </c>
      <c r="G225" s="34">
        <f>SUM(G226:G229)</f>
        <v>0</v>
      </c>
    </row>
    <row r="226" spans="1:7" ht="13.2" x14ac:dyDescent="0.25">
      <c r="A226" s="30" t="s">
        <v>436</v>
      </c>
      <c r="B226" s="29" t="s">
        <v>437</v>
      </c>
      <c r="G226" s="4">
        <f>SUM(C226:F226)</f>
        <v>0</v>
      </c>
    </row>
    <row r="227" spans="1:7" ht="13.2" x14ac:dyDescent="0.25">
      <c r="A227" s="30" t="s">
        <v>438</v>
      </c>
      <c r="B227" s="29" t="s">
        <v>439</v>
      </c>
      <c r="G227" s="4">
        <f>SUM(C227:F227)</f>
        <v>0</v>
      </c>
    </row>
    <row r="228" spans="1:7" ht="13.2" x14ac:dyDescent="0.25">
      <c r="A228" s="30" t="s">
        <v>440</v>
      </c>
      <c r="B228" s="29" t="s">
        <v>441</v>
      </c>
      <c r="G228" s="4">
        <f>SUM(C228:F228)</f>
        <v>0</v>
      </c>
    </row>
    <row r="229" spans="1:7" ht="13.2" x14ac:dyDescent="0.25">
      <c r="A229" s="30" t="s">
        <v>442</v>
      </c>
      <c r="B229" s="29" t="s">
        <v>443</v>
      </c>
      <c r="G229" s="4">
        <f>SUM(C229:F229)</f>
        <v>0</v>
      </c>
    </row>
    <row r="230" spans="1:7" ht="13.2" x14ac:dyDescent="0.25">
      <c r="A230" s="26">
        <v>6</v>
      </c>
      <c r="B230" s="27" t="s">
        <v>444</v>
      </c>
      <c r="C230" s="19">
        <f>+C231+C241+C246+C252+C257+C259+C262</f>
        <v>0</v>
      </c>
      <c r="D230" s="19">
        <f>+D231+D241+D246+D252+D257+D259+D262</f>
        <v>0</v>
      </c>
      <c r="E230" s="19">
        <f>+E231+E241+E246+E252+E257+E259+E262</f>
        <v>0</v>
      </c>
      <c r="F230" s="19">
        <f>+F231+F241+F246+F252+F257+F259+F262</f>
        <v>0</v>
      </c>
      <c r="G230" s="19">
        <f>+G231+G241+G246+G252+G257+G259+G262</f>
        <v>0</v>
      </c>
    </row>
    <row r="231" spans="1:7" ht="13.2" x14ac:dyDescent="0.25">
      <c r="A231" s="42" t="s">
        <v>445</v>
      </c>
      <c r="B231" s="43" t="s">
        <v>446</v>
      </c>
      <c r="C231" s="19">
        <f>SUM(C232:C240)</f>
        <v>0</v>
      </c>
      <c r="D231" s="19">
        <f>SUM(D232:D240)</f>
        <v>0</v>
      </c>
      <c r="E231" s="19">
        <f>SUM(E232:E240)</f>
        <v>0</v>
      </c>
      <c r="F231" s="19">
        <f>SUM(F232:F240)</f>
        <v>0</v>
      </c>
      <c r="G231" s="19">
        <f>SUM(G232:G240)</f>
        <v>0</v>
      </c>
    </row>
    <row r="232" spans="1:7" ht="13.2" x14ac:dyDescent="0.25">
      <c r="A232" s="30" t="s">
        <v>447</v>
      </c>
      <c r="B232" s="31" t="s">
        <v>448</v>
      </c>
      <c r="C232" s="19"/>
      <c r="D232" s="19"/>
      <c r="E232" s="19"/>
      <c r="F232" s="19"/>
      <c r="G232" s="4">
        <f t="shared" ref="G232:G240" si="12">SUM(C232:F232)</f>
        <v>0</v>
      </c>
    </row>
    <row r="233" spans="1:7" ht="13.2" x14ac:dyDescent="0.25">
      <c r="A233" s="30" t="s">
        <v>449</v>
      </c>
      <c r="B233" s="31" t="s">
        <v>450</v>
      </c>
      <c r="C233" s="19"/>
      <c r="D233" s="19"/>
      <c r="E233" s="19"/>
      <c r="F233" s="19"/>
      <c r="G233" s="4">
        <f t="shared" si="12"/>
        <v>0</v>
      </c>
    </row>
    <row r="234" spans="1:7" ht="13.2" x14ac:dyDescent="0.25">
      <c r="A234" s="30" t="s">
        <v>451</v>
      </c>
      <c r="B234" s="31" t="s">
        <v>452</v>
      </c>
      <c r="C234" s="19"/>
      <c r="D234" s="19"/>
      <c r="E234" s="19"/>
      <c r="F234" s="19"/>
      <c r="G234" s="4">
        <f t="shared" si="12"/>
        <v>0</v>
      </c>
    </row>
    <row r="235" spans="1:7" ht="13.2" x14ac:dyDescent="0.25">
      <c r="A235" s="30" t="s">
        <v>453</v>
      </c>
      <c r="B235" s="31" t="s">
        <v>454</v>
      </c>
      <c r="C235" s="19"/>
      <c r="D235" s="19"/>
      <c r="E235" s="19"/>
      <c r="F235" s="19"/>
      <c r="G235" s="4">
        <f t="shared" si="12"/>
        <v>0</v>
      </c>
    </row>
    <row r="236" spans="1:7" ht="13.2" x14ac:dyDescent="0.25">
      <c r="A236" s="30" t="s">
        <v>455</v>
      </c>
      <c r="B236" s="31" t="s">
        <v>456</v>
      </c>
      <c r="C236" s="19"/>
      <c r="D236" s="19"/>
      <c r="E236" s="19"/>
      <c r="F236" s="19"/>
      <c r="G236" s="4">
        <f t="shared" si="12"/>
        <v>0</v>
      </c>
    </row>
    <row r="237" spans="1:7" ht="13.2" x14ac:dyDescent="0.25">
      <c r="A237" s="30" t="s">
        <v>457</v>
      </c>
      <c r="B237" s="31" t="s">
        <v>458</v>
      </c>
      <c r="C237" s="19"/>
      <c r="D237" s="19"/>
      <c r="E237" s="19"/>
      <c r="F237" s="19"/>
      <c r="G237" s="4">
        <f t="shared" si="12"/>
        <v>0</v>
      </c>
    </row>
    <row r="238" spans="1:7" ht="13.2" x14ac:dyDescent="0.25">
      <c r="A238" s="30" t="s">
        <v>459</v>
      </c>
      <c r="B238" s="31" t="s">
        <v>460</v>
      </c>
      <c r="C238" s="19"/>
      <c r="D238" s="19"/>
      <c r="E238" s="19"/>
      <c r="F238" s="19"/>
      <c r="G238" s="4">
        <f t="shared" si="12"/>
        <v>0</v>
      </c>
    </row>
    <row r="239" spans="1:7" ht="13.2" x14ac:dyDescent="0.25">
      <c r="A239" s="30" t="s">
        <v>461</v>
      </c>
      <c r="B239" s="31" t="s">
        <v>462</v>
      </c>
      <c r="C239" s="19"/>
      <c r="D239" s="19"/>
      <c r="E239" s="19"/>
      <c r="F239" s="19"/>
      <c r="G239" s="4">
        <f t="shared" si="12"/>
        <v>0</v>
      </c>
    </row>
    <row r="240" spans="1:7" ht="13.2" x14ac:dyDescent="0.25">
      <c r="A240" s="30" t="s">
        <v>463</v>
      </c>
      <c r="B240" s="31" t="s">
        <v>464</v>
      </c>
      <c r="C240" s="19"/>
      <c r="D240" s="19"/>
      <c r="E240" s="19"/>
      <c r="F240" s="19"/>
      <c r="G240" s="4">
        <f t="shared" si="12"/>
        <v>0</v>
      </c>
    </row>
    <row r="241" spans="1:7" ht="13.2" x14ac:dyDescent="0.25">
      <c r="A241" s="26" t="s">
        <v>465</v>
      </c>
      <c r="B241" s="27" t="s">
        <v>466</v>
      </c>
      <c r="C241" s="19">
        <f>SUM(C242:C245)</f>
        <v>0</v>
      </c>
      <c r="D241" s="19">
        <f>SUM(D242:D245)</f>
        <v>0</v>
      </c>
      <c r="E241" s="19">
        <f>SUM(E242:E245)</f>
        <v>0</v>
      </c>
      <c r="F241" s="19">
        <f>SUM(F242:F245)</f>
        <v>0</v>
      </c>
      <c r="G241" s="34">
        <f>SUM(G242:G245)</f>
        <v>0</v>
      </c>
    </row>
    <row r="242" spans="1:7" ht="13.2" x14ac:dyDescent="0.25">
      <c r="A242" s="30" t="s">
        <v>467</v>
      </c>
      <c r="B242" s="29" t="s">
        <v>468</v>
      </c>
      <c r="G242" s="4">
        <f>SUM(C242:F242)</f>
        <v>0</v>
      </c>
    </row>
    <row r="243" spans="1:7" ht="13.2" x14ac:dyDescent="0.25">
      <c r="A243" s="30" t="s">
        <v>469</v>
      </c>
      <c r="B243" s="29" t="s">
        <v>470</v>
      </c>
      <c r="G243" s="4">
        <f>SUM(C243:F243)</f>
        <v>0</v>
      </c>
    </row>
    <row r="244" spans="1:7" ht="13.2" x14ac:dyDescent="0.25">
      <c r="A244" s="30" t="s">
        <v>471</v>
      </c>
      <c r="B244" s="29" t="s">
        <v>472</v>
      </c>
      <c r="G244" s="4">
        <f>SUM(C244:F244)</f>
        <v>0</v>
      </c>
    </row>
    <row r="245" spans="1:7" ht="13.2" x14ac:dyDescent="0.25">
      <c r="A245" s="30" t="s">
        <v>473</v>
      </c>
      <c r="B245" s="29" t="s">
        <v>474</v>
      </c>
      <c r="G245" s="4">
        <f>SUM(C245:F245)</f>
        <v>0</v>
      </c>
    </row>
    <row r="246" spans="1:7" ht="13.2" x14ac:dyDescent="0.25">
      <c r="A246" s="26" t="s">
        <v>475</v>
      </c>
      <c r="B246" s="27" t="s">
        <v>476</v>
      </c>
      <c r="C246" s="19">
        <f>SUM(C247:C251)</f>
        <v>0</v>
      </c>
      <c r="D246" s="19">
        <f>SUM(D247:D251)</f>
        <v>0</v>
      </c>
      <c r="E246" s="19">
        <f>SUM(E247:E251)</f>
        <v>0</v>
      </c>
      <c r="F246" s="19">
        <f>SUM(F247:F251)</f>
        <v>0</v>
      </c>
      <c r="G246" s="34">
        <f>SUM(G247:G251)</f>
        <v>0</v>
      </c>
    </row>
    <row r="247" spans="1:7" ht="13.2" x14ac:dyDescent="0.25">
      <c r="A247" s="30" t="s">
        <v>477</v>
      </c>
      <c r="B247" s="29" t="s">
        <v>478</v>
      </c>
      <c r="G247" s="4">
        <f>SUM(C247:F247)</f>
        <v>0</v>
      </c>
    </row>
    <row r="248" spans="1:7" ht="13.2" x14ac:dyDescent="0.25">
      <c r="A248" s="30" t="s">
        <v>479</v>
      </c>
      <c r="B248" s="29" t="s">
        <v>480</v>
      </c>
      <c r="G248" s="4">
        <f>SUM(C248:F248)</f>
        <v>0</v>
      </c>
    </row>
    <row r="249" spans="1:7" ht="13.2" x14ac:dyDescent="0.25">
      <c r="A249" s="30" t="s">
        <v>481</v>
      </c>
      <c r="B249" s="29" t="s">
        <v>482</v>
      </c>
      <c r="G249" s="4">
        <f>SUM(C249:F249)</f>
        <v>0</v>
      </c>
    </row>
    <row r="250" spans="1:7" ht="13.2" x14ac:dyDescent="0.25">
      <c r="A250" s="30" t="s">
        <v>483</v>
      </c>
      <c r="B250" s="29" t="s">
        <v>484</v>
      </c>
      <c r="G250" s="4">
        <f>SUM(C250:F250)</f>
        <v>0</v>
      </c>
    </row>
    <row r="251" spans="1:7" ht="13.2" x14ac:dyDescent="0.25">
      <c r="A251" s="30" t="s">
        <v>485</v>
      </c>
      <c r="B251" s="31" t="s">
        <v>486</v>
      </c>
      <c r="G251" s="4">
        <f>SUM(C251:F251)</f>
        <v>0</v>
      </c>
    </row>
    <row r="252" spans="1:7" ht="13.2" x14ac:dyDescent="0.25">
      <c r="A252" s="26" t="s">
        <v>487</v>
      </c>
      <c r="B252" s="27" t="s">
        <v>488</v>
      </c>
      <c r="C252" s="19">
        <f>SUM(C253:C256)</f>
        <v>0</v>
      </c>
      <c r="D252" s="19">
        <f>SUM(D253:D256)</f>
        <v>0</v>
      </c>
      <c r="E252" s="19">
        <f>SUM(E253:E256)</f>
        <v>0</v>
      </c>
      <c r="F252" s="19">
        <f>SUM(F253:F256)</f>
        <v>0</v>
      </c>
      <c r="G252" s="34">
        <f>SUM(G253:G256)</f>
        <v>0</v>
      </c>
    </row>
    <row r="253" spans="1:7" ht="13.2" x14ac:dyDescent="0.25">
      <c r="A253" s="30" t="s">
        <v>489</v>
      </c>
      <c r="B253" s="29" t="s">
        <v>490</v>
      </c>
      <c r="G253" s="4">
        <f>SUM(C253:F253)</f>
        <v>0</v>
      </c>
    </row>
    <row r="254" spans="1:7" ht="13.2" x14ac:dyDescent="0.25">
      <c r="A254" s="30" t="s">
        <v>491</v>
      </c>
      <c r="B254" s="29" t="s">
        <v>492</v>
      </c>
      <c r="G254" s="4">
        <f>SUM(C254:F254)</f>
        <v>0</v>
      </c>
    </row>
    <row r="255" spans="1:7" ht="13.2" x14ac:dyDescent="0.25">
      <c r="A255" s="30" t="s">
        <v>493</v>
      </c>
      <c r="B255" s="29" t="s">
        <v>494</v>
      </c>
      <c r="G255" s="4">
        <f>SUM(C255:F255)</f>
        <v>0</v>
      </c>
    </row>
    <row r="256" spans="1:7" ht="13.2" x14ac:dyDescent="0.25">
      <c r="A256" s="30" t="s">
        <v>495</v>
      </c>
      <c r="B256" s="29" t="s">
        <v>496</v>
      </c>
      <c r="G256" s="4">
        <f>SUM(C256:F256)</f>
        <v>0</v>
      </c>
    </row>
    <row r="257" spans="1:7" ht="13.2" x14ac:dyDescent="0.25">
      <c r="A257" s="26" t="s">
        <v>497</v>
      </c>
      <c r="B257" s="27" t="s">
        <v>498</v>
      </c>
      <c r="C257" s="45">
        <f>C258</f>
        <v>0</v>
      </c>
      <c r="D257" s="45">
        <f>D258</f>
        <v>0</v>
      </c>
      <c r="E257" s="45">
        <f>E258</f>
        <v>0</v>
      </c>
      <c r="F257" s="45">
        <f>F258</f>
        <v>0</v>
      </c>
      <c r="G257" s="45">
        <f>G258</f>
        <v>0</v>
      </c>
    </row>
    <row r="258" spans="1:7" ht="13.2" x14ac:dyDescent="0.25">
      <c r="A258" s="30" t="s">
        <v>499</v>
      </c>
      <c r="B258" s="29" t="s">
        <v>500</v>
      </c>
      <c r="C258" s="44"/>
      <c r="D258" s="44"/>
      <c r="E258" s="44"/>
      <c r="F258" s="44"/>
      <c r="G258" s="4">
        <f>SUM(C258:F258)</f>
        <v>0</v>
      </c>
    </row>
    <row r="259" spans="1:7" ht="13.2" x14ac:dyDescent="0.25">
      <c r="A259" s="26" t="s">
        <v>501</v>
      </c>
      <c r="B259" s="27" t="s">
        <v>502</v>
      </c>
      <c r="C259" s="19">
        <f>+C260+C261</f>
        <v>0</v>
      </c>
      <c r="D259" s="19">
        <f>+D260+D261</f>
        <v>0</v>
      </c>
      <c r="E259" s="19">
        <f>+E260+E261</f>
        <v>0</v>
      </c>
      <c r="F259" s="19">
        <f>+F260+F261</f>
        <v>0</v>
      </c>
      <c r="G259" s="34">
        <f>+G260+G261</f>
        <v>0</v>
      </c>
    </row>
    <row r="260" spans="1:7" ht="13.2" x14ac:dyDescent="0.25">
      <c r="A260" s="30" t="s">
        <v>503</v>
      </c>
      <c r="B260" s="31" t="s">
        <v>504</v>
      </c>
      <c r="G260" s="4">
        <f>SUM(C260:F260)</f>
        <v>0</v>
      </c>
    </row>
    <row r="261" spans="1:7" ht="13.2" x14ac:dyDescent="0.25">
      <c r="A261" s="30" t="s">
        <v>505</v>
      </c>
      <c r="B261" s="31" t="s">
        <v>506</v>
      </c>
      <c r="G261" s="4">
        <f>SUM(C261:F261)</f>
        <v>0</v>
      </c>
    </row>
    <row r="262" spans="1:7" ht="13.2" x14ac:dyDescent="0.25">
      <c r="A262" s="26" t="s">
        <v>507</v>
      </c>
      <c r="B262" s="27" t="s">
        <v>508</v>
      </c>
      <c r="C262" s="19">
        <f>+C263+C264</f>
        <v>0</v>
      </c>
      <c r="D262" s="19">
        <f>+D263+D264</f>
        <v>0</v>
      </c>
      <c r="E262" s="19">
        <f>+E263+E264</f>
        <v>0</v>
      </c>
      <c r="F262" s="19">
        <f>+F263+F264</f>
        <v>0</v>
      </c>
      <c r="G262" s="19">
        <f>+G263+G264</f>
        <v>0</v>
      </c>
    </row>
    <row r="263" spans="1:7" ht="13.2" x14ac:dyDescent="0.25">
      <c r="A263" s="30" t="s">
        <v>509</v>
      </c>
      <c r="B263" s="31" t="s">
        <v>510</v>
      </c>
      <c r="G263" s="4">
        <f>SUM(C263:F263)</f>
        <v>0</v>
      </c>
    </row>
    <row r="264" spans="1:7" ht="13.2" x14ac:dyDescent="0.25">
      <c r="A264" s="30" t="s">
        <v>511</v>
      </c>
      <c r="B264" s="31" t="s">
        <v>512</v>
      </c>
      <c r="G264" s="4">
        <f>SUM(C264:F264)</f>
        <v>0</v>
      </c>
    </row>
    <row r="265" spans="1:7" ht="13.2" x14ac:dyDescent="0.25">
      <c r="A265" s="26">
        <v>7</v>
      </c>
      <c r="B265" s="27" t="s">
        <v>513</v>
      </c>
      <c r="C265" s="19">
        <f>+C266+C274+C276+C281+C283</f>
        <v>0</v>
      </c>
      <c r="D265" s="19">
        <f>+D266+D274+D276+D281+D283</f>
        <v>0</v>
      </c>
      <c r="E265" s="19">
        <f>+E266+E274+E276+E281+E283</f>
        <v>0</v>
      </c>
      <c r="F265" s="19">
        <f>+F266+F274+F276+F281+F283</f>
        <v>0</v>
      </c>
      <c r="G265" s="19">
        <f>+G266+G274+G276+G281+G283</f>
        <v>0</v>
      </c>
    </row>
    <row r="266" spans="1:7" ht="13.2" x14ac:dyDescent="0.25">
      <c r="A266" s="26" t="s">
        <v>514</v>
      </c>
      <c r="B266" s="27" t="s">
        <v>515</v>
      </c>
      <c r="C266" s="19">
        <f>SUM(C267:C273)</f>
        <v>0</v>
      </c>
      <c r="D266" s="19">
        <f>SUM(D267:D273)</f>
        <v>0</v>
      </c>
      <c r="E266" s="19">
        <f>SUM(E267:E273)</f>
        <v>0</v>
      </c>
      <c r="F266" s="19">
        <f>SUM(F267:F273)</f>
        <v>0</v>
      </c>
      <c r="G266" s="19">
        <f>SUM(G267:G273)</f>
        <v>0</v>
      </c>
    </row>
    <row r="267" spans="1:7" ht="13.2" x14ac:dyDescent="0.25">
      <c r="A267" s="30" t="s">
        <v>516</v>
      </c>
      <c r="B267" s="31" t="s">
        <v>517</v>
      </c>
      <c r="G267" s="4">
        <f t="shared" ref="G267:G273" si="13">SUM(C267:F267)</f>
        <v>0</v>
      </c>
    </row>
    <row r="268" spans="1:7" ht="13.2" x14ac:dyDescent="0.25">
      <c r="A268" s="30" t="s">
        <v>518</v>
      </c>
      <c r="B268" s="31" t="s">
        <v>519</v>
      </c>
      <c r="G268" s="4">
        <f t="shared" si="13"/>
        <v>0</v>
      </c>
    </row>
    <row r="269" spans="1:7" ht="13.2" x14ac:dyDescent="0.25">
      <c r="A269" s="30" t="s">
        <v>520</v>
      </c>
      <c r="B269" s="31" t="s">
        <v>521</v>
      </c>
      <c r="G269" s="4">
        <f t="shared" si="13"/>
        <v>0</v>
      </c>
    </row>
    <row r="270" spans="1:7" ht="13.2" x14ac:dyDescent="0.25">
      <c r="A270" s="30" t="s">
        <v>522</v>
      </c>
      <c r="B270" s="31" t="s">
        <v>523</v>
      </c>
      <c r="G270" s="4">
        <f t="shared" si="13"/>
        <v>0</v>
      </c>
    </row>
    <row r="271" spans="1:7" ht="13.2" x14ac:dyDescent="0.25">
      <c r="A271" s="30" t="s">
        <v>524</v>
      </c>
      <c r="B271" s="31" t="s">
        <v>525</v>
      </c>
      <c r="G271" s="4">
        <f t="shared" si="13"/>
        <v>0</v>
      </c>
    </row>
    <row r="272" spans="1:7" ht="13.2" x14ac:dyDescent="0.25">
      <c r="A272" s="30" t="s">
        <v>526</v>
      </c>
      <c r="B272" s="31" t="s">
        <v>527</v>
      </c>
      <c r="G272" s="4">
        <f t="shared" si="13"/>
        <v>0</v>
      </c>
    </row>
    <row r="273" spans="1:7" ht="13.2" x14ac:dyDescent="0.25">
      <c r="A273" s="30" t="s">
        <v>528</v>
      </c>
      <c r="B273" s="31" t="s">
        <v>529</v>
      </c>
      <c r="G273" s="4">
        <f t="shared" si="13"/>
        <v>0</v>
      </c>
    </row>
    <row r="274" spans="1:7" ht="13.2" x14ac:dyDescent="0.25">
      <c r="A274" s="26" t="s">
        <v>530</v>
      </c>
      <c r="B274" s="27" t="s">
        <v>531</v>
      </c>
      <c r="C274" s="19">
        <f>C275</f>
        <v>0</v>
      </c>
      <c r="D274" s="19">
        <f>D275</f>
        <v>0</v>
      </c>
      <c r="E274" s="19">
        <f>E275</f>
        <v>0</v>
      </c>
      <c r="F274" s="19">
        <f>F275</f>
        <v>0</v>
      </c>
      <c r="G274" s="19">
        <f>G275</f>
        <v>0</v>
      </c>
    </row>
    <row r="275" spans="1:7" ht="13.2" x14ac:dyDescent="0.25">
      <c r="A275" s="30" t="s">
        <v>532</v>
      </c>
      <c r="B275" s="31" t="s">
        <v>533</v>
      </c>
      <c r="G275" s="4">
        <f>SUM(C275:F275)</f>
        <v>0</v>
      </c>
    </row>
    <row r="276" spans="1:7" ht="13.2" x14ac:dyDescent="0.25">
      <c r="A276" s="26" t="s">
        <v>534</v>
      </c>
      <c r="B276" s="27" t="s">
        <v>535</v>
      </c>
      <c r="C276" s="19">
        <f>SUM(C277:C280)</f>
        <v>0</v>
      </c>
      <c r="D276" s="19">
        <f>SUM(D277:D280)</f>
        <v>0</v>
      </c>
      <c r="E276" s="19">
        <f>SUM(E277:E280)</f>
        <v>0</v>
      </c>
      <c r="F276" s="19">
        <f>SUM(F277:F280)</f>
        <v>0</v>
      </c>
      <c r="G276" s="19">
        <f>SUM(G277:G280)</f>
        <v>0</v>
      </c>
    </row>
    <row r="277" spans="1:7" ht="13.2" x14ac:dyDescent="0.25">
      <c r="A277" s="30" t="s">
        <v>536</v>
      </c>
      <c r="B277" s="31" t="s">
        <v>537</v>
      </c>
      <c r="G277" s="4">
        <f>SUM(C277:F277)</f>
        <v>0</v>
      </c>
    </row>
    <row r="278" spans="1:7" ht="13.2" x14ac:dyDescent="0.25">
      <c r="A278" s="30" t="s">
        <v>538</v>
      </c>
      <c r="B278" s="31" t="s">
        <v>539</v>
      </c>
      <c r="G278" s="4">
        <f>SUM(C278:F278)</f>
        <v>0</v>
      </c>
    </row>
    <row r="279" spans="1:7" ht="13.2" x14ac:dyDescent="0.25">
      <c r="A279" s="30" t="s">
        <v>540</v>
      </c>
      <c r="B279" s="31" t="s">
        <v>541</v>
      </c>
      <c r="G279" s="4">
        <f>SUM(C279:F279)</f>
        <v>0</v>
      </c>
    </row>
    <row r="280" spans="1:7" ht="13.2" x14ac:dyDescent="0.25">
      <c r="A280" s="30" t="s">
        <v>542</v>
      </c>
      <c r="B280" s="31" t="s">
        <v>543</v>
      </c>
      <c r="G280" s="4">
        <f>SUM(C280:F280)</f>
        <v>0</v>
      </c>
    </row>
    <row r="281" spans="1:7" ht="13.2" x14ac:dyDescent="0.25">
      <c r="A281" s="26" t="s">
        <v>544</v>
      </c>
      <c r="B281" s="27" t="s">
        <v>545</v>
      </c>
      <c r="C281" s="19">
        <f>C282</f>
        <v>0</v>
      </c>
      <c r="D281" s="19">
        <f>D282</f>
        <v>0</v>
      </c>
      <c r="E281" s="19">
        <f>E282</f>
        <v>0</v>
      </c>
      <c r="F281" s="19">
        <f>F282</f>
        <v>0</v>
      </c>
      <c r="G281" s="19">
        <f>G282</f>
        <v>0</v>
      </c>
    </row>
    <row r="282" spans="1:7" ht="13.2" x14ac:dyDescent="0.25">
      <c r="A282" s="30" t="s">
        <v>546</v>
      </c>
      <c r="B282" s="31" t="s">
        <v>547</v>
      </c>
      <c r="G282" s="4">
        <f>SUM(C282:F282)</f>
        <v>0</v>
      </c>
    </row>
    <row r="283" spans="1:7" ht="13.2" x14ac:dyDescent="0.25">
      <c r="A283" s="26" t="s">
        <v>548</v>
      </c>
      <c r="B283" s="27" t="s">
        <v>549</v>
      </c>
      <c r="C283" s="19">
        <f>SUM(C284:C285)</f>
        <v>0</v>
      </c>
      <c r="D283" s="19">
        <f>SUM(D284:D285)</f>
        <v>0</v>
      </c>
      <c r="E283" s="19">
        <f>SUM(E284:E285)</f>
        <v>0</v>
      </c>
      <c r="F283" s="19">
        <f>SUM(F284:F285)</f>
        <v>0</v>
      </c>
      <c r="G283" s="19">
        <f>SUM(G284:G285)</f>
        <v>0</v>
      </c>
    </row>
    <row r="284" spans="1:7" ht="13.2" x14ac:dyDescent="0.25">
      <c r="A284" s="30" t="s">
        <v>550</v>
      </c>
      <c r="B284" s="48" t="s">
        <v>551</v>
      </c>
      <c r="G284" s="4">
        <f>SUM(C284:F284)</f>
        <v>0</v>
      </c>
    </row>
    <row r="285" spans="1:7" ht="13.2" x14ac:dyDescent="0.25">
      <c r="A285" s="30" t="s">
        <v>552</v>
      </c>
      <c r="B285" s="31" t="s">
        <v>553</v>
      </c>
      <c r="G285" s="4">
        <f>SUM(C285:F285)</f>
        <v>0</v>
      </c>
    </row>
    <row r="286" spans="1:7" ht="13.2" x14ac:dyDescent="0.25">
      <c r="A286" s="26">
        <v>8</v>
      </c>
      <c r="B286" s="27" t="s">
        <v>554</v>
      </c>
      <c r="C286" s="19">
        <f>+C287+C292+C301</f>
        <v>0</v>
      </c>
      <c r="D286" s="19">
        <f>+D287+D292+D301</f>
        <v>0</v>
      </c>
      <c r="E286" s="19">
        <f>+E287+E292+E301</f>
        <v>0</v>
      </c>
      <c r="F286" s="19">
        <f>+F287+F292+F301</f>
        <v>0</v>
      </c>
      <c r="G286" s="34">
        <f>+G287+G292+G301</f>
        <v>0</v>
      </c>
    </row>
    <row r="287" spans="1:7" ht="13.2" x14ac:dyDescent="0.25">
      <c r="A287" s="26" t="s">
        <v>555</v>
      </c>
      <c r="B287" s="27" t="s">
        <v>556</v>
      </c>
      <c r="C287" s="19">
        <f>SUM(C288:C291)</f>
        <v>0</v>
      </c>
      <c r="D287" s="19">
        <f>SUM(D288:D291)</f>
        <v>0</v>
      </c>
      <c r="E287" s="19">
        <f>SUM(E288:E291)</f>
        <v>0</v>
      </c>
      <c r="F287" s="19">
        <f>SUM(F288:F291)</f>
        <v>0</v>
      </c>
      <c r="G287" s="34">
        <f>SUM(G288:G291)</f>
        <v>0</v>
      </c>
    </row>
    <row r="288" spans="1:7" ht="13.2" x14ac:dyDescent="0.25">
      <c r="A288" s="30" t="s">
        <v>557</v>
      </c>
      <c r="B288" s="31" t="s">
        <v>558</v>
      </c>
      <c r="G288" s="4">
        <f>SUM(C288:F288)</f>
        <v>0</v>
      </c>
    </row>
    <row r="289" spans="1:7" ht="13.2" x14ac:dyDescent="0.25">
      <c r="A289" s="30" t="s">
        <v>559</v>
      </c>
      <c r="B289" s="31" t="s">
        <v>560</v>
      </c>
      <c r="G289" s="4">
        <f>SUM(C289:F289)</f>
        <v>0</v>
      </c>
    </row>
    <row r="290" spans="1:7" ht="13.2" x14ac:dyDescent="0.25">
      <c r="A290" s="30" t="s">
        <v>561</v>
      </c>
      <c r="B290" s="31" t="s">
        <v>562</v>
      </c>
      <c r="G290" s="4">
        <f>SUM(C290:F290)</f>
        <v>0</v>
      </c>
    </row>
    <row r="291" spans="1:7" ht="13.2" x14ac:dyDescent="0.25">
      <c r="A291" s="30" t="s">
        <v>563</v>
      </c>
      <c r="B291" s="31" t="s">
        <v>564</v>
      </c>
      <c r="G291" s="4">
        <f>SUM(C291:F291)</f>
        <v>0</v>
      </c>
    </row>
    <row r="292" spans="1:7" ht="13.2" x14ac:dyDescent="0.25">
      <c r="A292" s="26" t="s">
        <v>565</v>
      </c>
      <c r="B292" s="27" t="s">
        <v>566</v>
      </c>
      <c r="C292" s="19">
        <f>SUM(C293:C300)</f>
        <v>0</v>
      </c>
      <c r="D292" s="19">
        <f>SUM(D293:D300)</f>
        <v>0</v>
      </c>
      <c r="E292" s="19">
        <f>SUM(E293:E300)</f>
        <v>0</v>
      </c>
      <c r="F292" s="19">
        <f>SUM(F293:F300)</f>
        <v>0</v>
      </c>
      <c r="G292" s="34">
        <f>SUM(G293:G300)</f>
        <v>0</v>
      </c>
    </row>
    <row r="293" spans="1:7" ht="13.2" x14ac:dyDescent="0.25">
      <c r="A293" s="30" t="s">
        <v>567</v>
      </c>
      <c r="B293" s="31" t="s">
        <v>568</v>
      </c>
      <c r="G293" s="4">
        <f t="shared" ref="G293:G300" si="14">SUM(C293:F293)</f>
        <v>0</v>
      </c>
    </row>
    <row r="294" spans="1:7" ht="13.2" x14ac:dyDescent="0.25">
      <c r="A294" s="30" t="s">
        <v>569</v>
      </c>
      <c r="B294" s="31" t="s">
        <v>570</v>
      </c>
      <c r="G294" s="4">
        <f t="shared" si="14"/>
        <v>0</v>
      </c>
    </row>
    <row r="295" spans="1:7" ht="13.2" x14ac:dyDescent="0.25">
      <c r="A295" s="30" t="s">
        <v>571</v>
      </c>
      <c r="B295" s="31" t="s">
        <v>572</v>
      </c>
      <c r="G295" s="4">
        <f>SUM(C295:F295)</f>
        <v>0</v>
      </c>
    </row>
    <row r="296" spans="1:7" ht="13.2" x14ac:dyDescent="0.25">
      <c r="A296" s="30" t="s">
        <v>573</v>
      </c>
      <c r="B296" s="31" t="s">
        <v>574</v>
      </c>
      <c r="G296" s="4">
        <f t="shared" si="14"/>
        <v>0</v>
      </c>
    </row>
    <row r="297" spans="1:7" ht="13.2" x14ac:dyDescent="0.25">
      <c r="A297" s="30" t="s">
        <v>575</v>
      </c>
      <c r="B297" s="31" t="s">
        <v>576</v>
      </c>
      <c r="G297" s="4">
        <f t="shared" si="14"/>
        <v>0</v>
      </c>
    </row>
    <row r="298" spans="1:7" ht="13.2" x14ac:dyDescent="0.25">
      <c r="A298" s="30" t="s">
        <v>577</v>
      </c>
      <c r="B298" s="31" t="s">
        <v>578</v>
      </c>
      <c r="G298" s="4">
        <f t="shared" si="14"/>
        <v>0</v>
      </c>
    </row>
    <row r="299" spans="1:7" ht="13.2" x14ac:dyDescent="0.25">
      <c r="A299" s="30" t="s">
        <v>579</v>
      </c>
      <c r="B299" s="31" t="s">
        <v>580</v>
      </c>
      <c r="G299" s="4">
        <f t="shared" si="14"/>
        <v>0</v>
      </c>
    </row>
    <row r="300" spans="1:7" ht="13.2" x14ac:dyDescent="0.25">
      <c r="A300" s="30" t="s">
        <v>581</v>
      </c>
      <c r="B300" s="31" t="s">
        <v>582</v>
      </c>
      <c r="G300" s="4">
        <f t="shared" si="14"/>
        <v>0</v>
      </c>
    </row>
    <row r="301" spans="1:7" ht="14.25" customHeight="1" x14ac:dyDescent="0.25">
      <c r="A301" s="26" t="s">
        <v>565</v>
      </c>
      <c r="B301" s="27" t="s">
        <v>583</v>
      </c>
      <c r="C301" s="2">
        <f>+C302</f>
        <v>0</v>
      </c>
      <c r="D301" s="2">
        <f>+D302</f>
        <v>0</v>
      </c>
      <c r="E301" s="2">
        <f>+E302</f>
        <v>0</v>
      </c>
      <c r="F301" s="2">
        <f>+F302</f>
        <v>0</v>
      </c>
      <c r="G301" s="2">
        <f>+G302</f>
        <v>0</v>
      </c>
    </row>
    <row r="302" spans="1:7" ht="14.25" customHeight="1" x14ac:dyDescent="0.25">
      <c r="A302" s="30" t="s">
        <v>584</v>
      </c>
      <c r="B302" s="48" t="s">
        <v>585</v>
      </c>
      <c r="G302" s="4">
        <f>SUM(C302:F302)</f>
        <v>0</v>
      </c>
    </row>
    <row r="303" spans="1:7" ht="13.2" x14ac:dyDescent="0.25">
      <c r="A303" s="26">
        <v>9</v>
      </c>
      <c r="B303" s="27" t="s">
        <v>586</v>
      </c>
      <c r="C303" s="19">
        <f>+C304+C306</f>
        <v>0</v>
      </c>
      <c r="D303" s="19">
        <f>+D304+D306</f>
        <v>0</v>
      </c>
      <c r="E303" s="19">
        <f>+E304+E306</f>
        <v>0</v>
      </c>
      <c r="F303" s="19">
        <f>+F304+F306</f>
        <v>0</v>
      </c>
      <c r="G303" s="34">
        <f>+G304+G306</f>
        <v>0</v>
      </c>
    </row>
    <row r="304" spans="1:7" ht="13.2" x14ac:dyDescent="0.25">
      <c r="A304" s="26" t="s">
        <v>587</v>
      </c>
      <c r="B304" s="27" t="s">
        <v>588</v>
      </c>
      <c r="C304" s="19">
        <f>+C305</f>
        <v>0</v>
      </c>
      <c r="D304" s="19">
        <f>+D305</f>
        <v>0</v>
      </c>
      <c r="E304" s="19">
        <f>+E305</f>
        <v>0</v>
      </c>
      <c r="F304" s="19">
        <f>+F305</f>
        <v>0</v>
      </c>
      <c r="G304" s="34">
        <f>+G305</f>
        <v>0</v>
      </c>
    </row>
    <row r="305" spans="1:7" ht="13.2" x14ac:dyDescent="0.25">
      <c r="A305" s="30" t="s">
        <v>589</v>
      </c>
      <c r="B305" s="31" t="s">
        <v>590</v>
      </c>
      <c r="G305" s="4">
        <f>SUM(C305:F305)</f>
        <v>0</v>
      </c>
    </row>
    <row r="306" spans="1:7" ht="13.2" x14ac:dyDescent="0.25">
      <c r="A306" s="26" t="s">
        <v>591</v>
      </c>
      <c r="B306" s="27" t="s">
        <v>592</v>
      </c>
      <c r="C306" s="19">
        <f>+C307+C308</f>
        <v>0</v>
      </c>
      <c r="D306" s="19">
        <f>+D307+D308</f>
        <v>0</v>
      </c>
      <c r="E306" s="19">
        <f>+E307+E308</f>
        <v>0</v>
      </c>
      <c r="F306" s="19">
        <f>+F307+F308</f>
        <v>0</v>
      </c>
      <c r="G306" s="34">
        <f>+G307+G308</f>
        <v>0</v>
      </c>
    </row>
    <row r="307" spans="1:7" ht="13.2" x14ac:dyDescent="0.25">
      <c r="A307" s="30" t="s">
        <v>593</v>
      </c>
      <c r="B307" s="31" t="s">
        <v>594</v>
      </c>
      <c r="G307" s="4">
        <f>SUM(C307:F307)</f>
        <v>0</v>
      </c>
    </row>
    <row r="308" spans="1:7" ht="13.2" x14ac:dyDescent="0.25">
      <c r="A308" s="30" t="s">
        <v>595</v>
      </c>
      <c r="B308" s="31" t="s">
        <v>596</v>
      </c>
      <c r="G308" s="4">
        <f>SUM(C308:F308)</f>
        <v>0</v>
      </c>
    </row>
    <row r="309" spans="1:7" x14ac:dyDescent="0.2">
      <c r="A309" s="24"/>
      <c r="G309" s="4"/>
    </row>
    <row r="310" spans="1:7" x14ac:dyDescent="0.2">
      <c r="A310" s="24"/>
      <c r="G310" s="4"/>
    </row>
    <row r="311" spans="1:7" x14ac:dyDescent="0.2">
      <c r="A311" s="24"/>
      <c r="G311" s="4"/>
    </row>
    <row r="312" spans="1:7" x14ac:dyDescent="0.2">
      <c r="A312" s="24"/>
      <c r="G312" s="4"/>
    </row>
    <row r="313" spans="1:7" x14ac:dyDescent="0.2">
      <c r="A313" s="24"/>
      <c r="G313" s="4"/>
    </row>
    <row r="314" spans="1:7" x14ac:dyDescent="0.2">
      <c r="A314" s="24"/>
      <c r="G314" s="4"/>
    </row>
    <row r="315" spans="1:7" x14ac:dyDescent="0.2">
      <c r="A315" s="24"/>
      <c r="G315" s="4"/>
    </row>
    <row r="316" spans="1:7" x14ac:dyDescent="0.2">
      <c r="A316" s="24"/>
      <c r="G316" s="4"/>
    </row>
    <row r="317" spans="1:7" x14ac:dyDescent="0.2">
      <c r="A317" s="24"/>
      <c r="G317" s="4"/>
    </row>
    <row r="318" spans="1:7" x14ac:dyDescent="0.2">
      <c r="A318" s="24"/>
      <c r="G318" s="4"/>
    </row>
    <row r="319" spans="1:7" x14ac:dyDescent="0.2">
      <c r="A319" s="24"/>
      <c r="G319" s="4"/>
    </row>
    <row r="320" spans="1:7" x14ac:dyDescent="0.2">
      <c r="A320" s="24"/>
      <c r="G320" s="4"/>
    </row>
    <row r="321" spans="1:7" x14ac:dyDescent="0.2">
      <c r="A321" s="24"/>
      <c r="G321" s="4"/>
    </row>
    <row r="322" spans="1:7" x14ac:dyDescent="0.2">
      <c r="A322" s="24"/>
      <c r="G322" s="4"/>
    </row>
    <row r="323" spans="1:7" x14ac:dyDescent="0.2">
      <c r="A323" s="24"/>
      <c r="G323" s="4"/>
    </row>
    <row r="324" spans="1:7" x14ac:dyDescent="0.2">
      <c r="A324" s="24"/>
      <c r="G324" s="4"/>
    </row>
    <row r="325" spans="1:7" x14ac:dyDescent="0.2">
      <c r="A325" s="24"/>
      <c r="G325" s="4"/>
    </row>
    <row r="326" spans="1:7" x14ac:dyDescent="0.2">
      <c r="A326" s="24"/>
      <c r="G326" s="4"/>
    </row>
    <row r="327" spans="1:7" x14ac:dyDescent="0.2">
      <c r="A327" s="24"/>
      <c r="G327" s="4"/>
    </row>
    <row r="328" spans="1:7" x14ac:dyDescent="0.2">
      <c r="A328" s="24"/>
      <c r="G328" s="4"/>
    </row>
    <row r="329" spans="1:7" x14ac:dyDescent="0.2">
      <c r="A329" s="24"/>
      <c r="G329" s="4"/>
    </row>
    <row r="330" spans="1:7" x14ac:dyDescent="0.2">
      <c r="A330" s="24"/>
      <c r="G330" s="4"/>
    </row>
    <row r="331" spans="1:7" x14ac:dyDescent="0.2">
      <c r="A331" s="24"/>
      <c r="G331" s="4"/>
    </row>
    <row r="332" spans="1:7" x14ac:dyDescent="0.2">
      <c r="A332" s="24"/>
      <c r="G332" s="4"/>
    </row>
    <row r="333" spans="1:7" x14ac:dyDescent="0.2">
      <c r="A333" s="24"/>
      <c r="G333" s="4"/>
    </row>
    <row r="334" spans="1:7" x14ac:dyDescent="0.2">
      <c r="A334" s="24"/>
      <c r="G334" s="4"/>
    </row>
    <row r="335" spans="1:7" x14ac:dyDescent="0.2">
      <c r="A335" s="24"/>
      <c r="G335" s="4"/>
    </row>
    <row r="336" spans="1:7" x14ac:dyDescent="0.2">
      <c r="A336" s="24"/>
      <c r="G336" s="4"/>
    </row>
    <row r="337" spans="1:7" x14ac:dyDescent="0.2">
      <c r="A337" s="24"/>
      <c r="G337" s="4"/>
    </row>
    <row r="338" spans="1:7" x14ac:dyDescent="0.2">
      <c r="A338" s="24"/>
      <c r="G338" s="4"/>
    </row>
    <row r="339" spans="1:7" x14ac:dyDescent="0.2">
      <c r="A339" s="24"/>
      <c r="G339" s="4"/>
    </row>
    <row r="340" spans="1:7" x14ac:dyDescent="0.2">
      <c r="A340" s="24"/>
      <c r="G340" s="4"/>
    </row>
    <row r="341" spans="1:7" x14ac:dyDescent="0.2">
      <c r="A341" s="24"/>
      <c r="G341" s="4"/>
    </row>
    <row r="342" spans="1:7" x14ac:dyDescent="0.2">
      <c r="A342" s="24"/>
      <c r="G342" s="4"/>
    </row>
    <row r="343" spans="1:7" x14ac:dyDescent="0.2">
      <c r="A343" s="24"/>
      <c r="G343" s="4"/>
    </row>
    <row r="344" spans="1:7" x14ac:dyDescent="0.2">
      <c r="A344" s="24"/>
      <c r="G344" s="4"/>
    </row>
    <row r="345" spans="1:7" x14ac:dyDescent="0.2">
      <c r="A345" s="24"/>
      <c r="G345" s="4"/>
    </row>
    <row r="346" spans="1:7" x14ac:dyDescent="0.2">
      <c r="A346" s="24"/>
      <c r="G346" s="4"/>
    </row>
    <row r="347" spans="1:7" x14ac:dyDescent="0.2">
      <c r="A347" s="24"/>
      <c r="G347" s="4"/>
    </row>
    <row r="348" spans="1:7" x14ac:dyDescent="0.2">
      <c r="A348" s="24"/>
      <c r="G348" s="4"/>
    </row>
    <row r="349" spans="1:7" x14ac:dyDescent="0.2">
      <c r="A349" s="24"/>
      <c r="G349" s="4"/>
    </row>
    <row r="350" spans="1:7" x14ac:dyDescent="0.2">
      <c r="A350" s="24"/>
      <c r="G350" s="4"/>
    </row>
    <row r="351" spans="1:7" x14ac:dyDescent="0.2">
      <c r="A351" s="24"/>
      <c r="G351" s="4"/>
    </row>
    <row r="352" spans="1:7" x14ac:dyDescent="0.2">
      <c r="A352" s="24"/>
      <c r="G352" s="4"/>
    </row>
    <row r="353" spans="1:7" x14ac:dyDescent="0.2">
      <c r="A353" s="24"/>
      <c r="G353" s="4"/>
    </row>
    <row r="354" spans="1:7" x14ac:dyDescent="0.2">
      <c r="A354" s="24"/>
      <c r="G354" s="4"/>
    </row>
    <row r="355" spans="1:7" x14ac:dyDescent="0.2">
      <c r="A355" s="24"/>
      <c r="G355" s="4"/>
    </row>
    <row r="356" spans="1:7" x14ac:dyDescent="0.2">
      <c r="A356" s="24"/>
      <c r="G356" s="4"/>
    </row>
    <row r="357" spans="1:7" x14ac:dyDescent="0.2">
      <c r="A357" s="24"/>
      <c r="G357" s="4"/>
    </row>
    <row r="358" spans="1:7" x14ac:dyDescent="0.2">
      <c r="A358" s="24"/>
      <c r="G358" s="4"/>
    </row>
    <row r="359" spans="1:7" x14ac:dyDescent="0.2">
      <c r="A359" s="24"/>
      <c r="G359" s="4"/>
    </row>
    <row r="360" spans="1:7" x14ac:dyDescent="0.2">
      <c r="A360" s="24"/>
      <c r="G360" s="4"/>
    </row>
    <row r="361" spans="1:7" x14ac:dyDescent="0.2">
      <c r="A361" s="24"/>
      <c r="G361" s="4"/>
    </row>
    <row r="362" spans="1:7" x14ac:dyDescent="0.2">
      <c r="A362" s="24"/>
      <c r="G362" s="4"/>
    </row>
    <row r="363" spans="1:7" x14ac:dyDescent="0.2">
      <c r="A363" s="24"/>
      <c r="G363" s="4"/>
    </row>
    <row r="364" spans="1:7" x14ac:dyDescent="0.2">
      <c r="A364" s="24"/>
      <c r="G364" s="4"/>
    </row>
    <row r="365" spans="1:7" x14ac:dyDescent="0.2">
      <c r="A365" s="24"/>
      <c r="G365" s="4"/>
    </row>
    <row r="366" spans="1:7" x14ac:dyDescent="0.2">
      <c r="A366" s="24"/>
      <c r="G366" s="4"/>
    </row>
    <row r="367" spans="1:7" x14ac:dyDescent="0.2">
      <c r="A367" s="24"/>
      <c r="G367" s="4"/>
    </row>
    <row r="368" spans="1:7" x14ac:dyDescent="0.2">
      <c r="A368" s="24"/>
      <c r="G368" s="4"/>
    </row>
    <row r="369" spans="1:7" x14ac:dyDescent="0.2">
      <c r="A369" s="24"/>
      <c r="G369" s="4"/>
    </row>
    <row r="370" spans="1:7" x14ac:dyDescent="0.2">
      <c r="A370" s="24"/>
      <c r="G370" s="4"/>
    </row>
    <row r="371" spans="1:7" x14ac:dyDescent="0.2">
      <c r="A371" s="24"/>
      <c r="G371" s="4"/>
    </row>
    <row r="372" spans="1:7" x14ac:dyDescent="0.2">
      <c r="A372" s="24"/>
      <c r="G372" s="4"/>
    </row>
    <row r="373" spans="1:7" x14ac:dyDescent="0.2">
      <c r="A373" s="24"/>
      <c r="G373" s="4"/>
    </row>
    <row r="374" spans="1:7" x14ac:dyDescent="0.2">
      <c r="A374" s="24"/>
      <c r="G374" s="4"/>
    </row>
    <row r="375" spans="1:7" x14ac:dyDescent="0.2">
      <c r="A375" s="24"/>
      <c r="G375" s="4"/>
    </row>
    <row r="376" spans="1:7" x14ac:dyDescent="0.2">
      <c r="A376" s="24"/>
      <c r="G376" s="4"/>
    </row>
    <row r="377" spans="1:7" x14ac:dyDescent="0.2">
      <c r="A377" s="24"/>
      <c r="G377" s="4"/>
    </row>
    <row r="378" spans="1:7" x14ac:dyDescent="0.2">
      <c r="A378" s="24"/>
      <c r="G378" s="4"/>
    </row>
    <row r="379" spans="1:7" x14ac:dyDescent="0.2">
      <c r="A379" s="24"/>
      <c r="G379" s="4"/>
    </row>
    <row r="380" spans="1:7" x14ac:dyDescent="0.2">
      <c r="A380" s="24"/>
      <c r="G380" s="4"/>
    </row>
    <row r="381" spans="1:7" x14ac:dyDescent="0.2">
      <c r="A381" s="24"/>
      <c r="G381" s="4"/>
    </row>
    <row r="382" spans="1:7" x14ac:dyDescent="0.2">
      <c r="A382" s="24"/>
      <c r="G382" s="4"/>
    </row>
    <row r="383" spans="1:7" x14ac:dyDescent="0.2">
      <c r="A383" s="24"/>
      <c r="G383" s="4"/>
    </row>
    <row r="384" spans="1:7" x14ac:dyDescent="0.2">
      <c r="A384" s="24"/>
      <c r="G384" s="4"/>
    </row>
    <row r="385" spans="1:7" x14ac:dyDescent="0.2">
      <c r="A385" s="24"/>
      <c r="G385" s="4"/>
    </row>
    <row r="386" spans="1:7" x14ac:dyDescent="0.2">
      <c r="A386" s="24"/>
      <c r="G386" s="4"/>
    </row>
    <row r="387" spans="1:7" x14ac:dyDescent="0.2">
      <c r="A387" s="24"/>
      <c r="G387" s="4"/>
    </row>
    <row r="388" spans="1:7" x14ac:dyDescent="0.2">
      <c r="A388" s="24"/>
      <c r="G388" s="4"/>
    </row>
    <row r="389" spans="1:7" x14ac:dyDescent="0.2">
      <c r="A389" s="24"/>
      <c r="G389" s="4"/>
    </row>
    <row r="390" spans="1:7" x14ac:dyDescent="0.2">
      <c r="A390" s="24"/>
      <c r="G390" s="4"/>
    </row>
    <row r="391" spans="1:7" x14ac:dyDescent="0.2">
      <c r="A391" s="24"/>
      <c r="G391" s="4"/>
    </row>
    <row r="392" spans="1:7" x14ac:dyDescent="0.2">
      <c r="A392" s="24"/>
      <c r="G392" s="4"/>
    </row>
    <row r="393" spans="1:7" x14ac:dyDescent="0.2">
      <c r="A393" s="24"/>
      <c r="G393" s="4"/>
    </row>
    <row r="394" spans="1:7" x14ac:dyDescent="0.2">
      <c r="A394" s="24"/>
      <c r="G394" s="4"/>
    </row>
    <row r="395" spans="1:7" x14ac:dyDescent="0.2">
      <c r="A395" s="24"/>
      <c r="G395" s="4"/>
    </row>
    <row r="396" spans="1:7" x14ac:dyDescent="0.2">
      <c r="A396" s="24"/>
      <c r="G396" s="4"/>
    </row>
    <row r="397" spans="1:7" x14ac:dyDescent="0.2">
      <c r="A397" s="24"/>
      <c r="G397" s="4"/>
    </row>
    <row r="398" spans="1:7" x14ac:dyDescent="0.2">
      <c r="A398" s="24"/>
      <c r="G398" s="4"/>
    </row>
    <row r="399" spans="1:7" x14ac:dyDescent="0.2">
      <c r="A399" s="24"/>
      <c r="G399" s="4"/>
    </row>
    <row r="400" spans="1:7" x14ac:dyDescent="0.2">
      <c r="A400" s="24"/>
      <c r="G400" s="4"/>
    </row>
    <row r="401" spans="1:7" x14ac:dyDescent="0.2">
      <c r="A401" s="24"/>
      <c r="G401" s="4"/>
    </row>
    <row r="402" spans="1:7" x14ac:dyDescent="0.2">
      <c r="A402" s="24"/>
      <c r="G402" s="4"/>
    </row>
    <row r="403" spans="1:7" x14ac:dyDescent="0.2">
      <c r="A403" s="24"/>
      <c r="G403" s="4"/>
    </row>
    <row r="404" spans="1:7" x14ac:dyDescent="0.2">
      <c r="A404" s="24"/>
      <c r="G404" s="4"/>
    </row>
    <row r="405" spans="1:7" x14ac:dyDescent="0.2">
      <c r="A405" s="24"/>
      <c r="G405" s="4"/>
    </row>
    <row r="406" spans="1:7" x14ac:dyDescent="0.2">
      <c r="A406" s="24"/>
      <c r="G406" s="4"/>
    </row>
    <row r="407" spans="1:7" x14ac:dyDescent="0.2">
      <c r="A407" s="24"/>
      <c r="G407" s="4"/>
    </row>
    <row r="408" spans="1:7" x14ac:dyDescent="0.2">
      <c r="A408" s="24"/>
      <c r="G408" s="4"/>
    </row>
    <row r="409" spans="1:7" x14ac:dyDescent="0.2">
      <c r="A409" s="24"/>
      <c r="G409" s="4"/>
    </row>
    <row r="410" spans="1:7" x14ac:dyDescent="0.2">
      <c r="G410" s="4"/>
    </row>
    <row r="411" spans="1:7" x14ac:dyDescent="0.2">
      <c r="G411" s="4"/>
    </row>
    <row r="412" spans="1:7" x14ac:dyDescent="0.2">
      <c r="G412" s="4"/>
    </row>
    <row r="413" spans="1:7" x14ac:dyDescent="0.2">
      <c r="G413" s="4"/>
    </row>
    <row r="414" spans="1:7" x14ac:dyDescent="0.2">
      <c r="G414" s="4"/>
    </row>
    <row r="415" spans="1:7" x14ac:dyDescent="0.2">
      <c r="G415" s="4"/>
    </row>
    <row r="416" spans="1:7" x14ac:dyDescent="0.2">
      <c r="G416" s="4"/>
    </row>
    <row r="417" spans="7:7" x14ac:dyDescent="0.2">
      <c r="G417" s="4"/>
    </row>
    <row r="418" spans="7:7" x14ac:dyDescent="0.2">
      <c r="G418" s="4"/>
    </row>
    <row r="419" spans="7:7" x14ac:dyDescent="0.2">
      <c r="G419" s="4"/>
    </row>
    <row r="420" spans="7:7" x14ac:dyDescent="0.2">
      <c r="G420" s="4"/>
    </row>
    <row r="421" spans="7:7" x14ac:dyDescent="0.2">
      <c r="G421" s="4"/>
    </row>
    <row r="422" spans="7:7" x14ac:dyDescent="0.2">
      <c r="G422" s="4"/>
    </row>
    <row r="423" spans="7:7" x14ac:dyDescent="0.2">
      <c r="G423" s="4"/>
    </row>
    <row r="424" spans="7:7" x14ac:dyDescent="0.2">
      <c r="G424" s="4"/>
    </row>
    <row r="425" spans="7:7" x14ac:dyDescent="0.2">
      <c r="G425" s="4"/>
    </row>
    <row r="426" spans="7:7" x14ac:dyDescent="0.2">
      <c r="G426" s="4"/>
    </row>
    <row r="427" spans="7:7" x14ac:dyDescent="0.2">
      <c r="G427" s="4"/>
    </row>
    <row r="428" spans="7:7" x14ac:dyDescent="0.2">
      <c r="G428" s="4"/>
    </row>
    <row r="429" spans="7:7" x14ac:dyDescent="0.2">
      <c r="G429" s="4"/>
    </row>
    <row r="430" spans="7:7" x14ac:dyDescent="0.2">
      <c r="G430" s="4"/>
    </row>
    <row r="431" spans="7:7" x14ac:dyDescent="0.2">
      <c r="G431" s="4"/>
    </row>
    <row r="432" spans="7:7" x14ac:dyDescent="0.2">
      <c r="G432" s="4"/>
    </row>
    <row r="433" spans="7:7" x14ac:dyDescent="0.2">
      <c r="G433" s="4"/>
    </row>
    <row r="434" spans="7:7" x14ac:dyDescent="0.2">
      <c r="G434" s="4"/>
    </row>
    <row r="435" spans="7:7" x14ac:dyDescent="0.2">
      <c r="G435" s="4"/>
    </row>
    <row r="436" spans="7:7" x14ac:dyDescent="0.2">
      <c r="G436" s="4"/>
    </row>
    <row r="437" spans="7:7" x14ac:dyDescent="0.2">
      <c r="G437" s="4"/>
    </row>
    <row r="438" spans="7:7" x14ac:dyDescent="0.2">
      <c r="G438" s="4"/>
    </row>
    <row r="439" spans="7:7" x14ac:dyDescent="0.2">
      <c r="G439" s="4"/>
    </row>
    <row r="440" spans="7:7" x14ac:dyDescent="0.2">
      <c r="G440" s="4"/>
    </row>
    <row r="441" spans="7:7" x14ac:dyDescent="0.2">
      <c r="G441" s="4"/>
    </row>
    <row r="442" spans="7:7" x14ac:dyDescent="0.2">
      <c r="G442" s="4"/>
    </row>
    <row r="443" spans="7:7" x14ac:dyDescent="0.2">
      <c r="G443" s="4"/>
    </row>
    <row r="444" spans="7:7" x14ac:dyDescent="0.2">
      <c r="G444" s="4"/>
    </row>
    <row r="445" spans="7:7" x14ac:dyDescent="0.2">
      <c r="G445" s="4"/>
    </row>
    <row r="446" spans="7:7" x14ac:dyDescent="0.2">
      <c r="G446" s="4"/>
    </row>
    <row r="447" spans="7:7" x14ac:dyDescent="0.2">
      <c r="G447" s="4"/>
    </row>
    <row r="448" spans="7:7" x14ac:dyDescent="0.2">
      <c r="G448" s="4"/>
    </row>
    <row r="449" spans="7:7" x14ac:dyDescent="0.2">
      <c r="G449" s="4"/>
    </row>
    <row r="450" spans="7:7" x14ac:dyDescent="0.2">
      <c r="G450" s="4"/>
    </row>
    <row r="451" spans="7:7" x14ac:dyDescent="0.2">
      <c r="G451" s="4"/>
    </row>
    <row r="452" spans="7:7" x14ac:dyDescent="0.2">
      <c r="G452" s="4"/>
    </row>
    <row r="453" spans="7:7" x14ac:dyDescent="0.2">
      <c r="G453" s="4"/>
    </row>
    <row r="454" spans="7:7" x14ac:dyDescent="0.2">
      <c r="G454" s="4"/>
    </row>
    <row r="455" spans="7:7" x14ac:dyDescent="0.2">
      <c r="G455" s="4"/>
    </row>
    <row r="456" spans="7:7" x14ac:dyDescent="0.2">
      <c r="G456" s="4"/>
    </row>
    <row r="457" spans="7:7" x14ac:dyDescent="0.2">
      <c r="G457" s="4"/>
    </row>
    <row r="458" spans="7:7" x14ac:dyDescent="0.2">
      <c r="G458" s="4"/>
    </row>
    <row r="459" spans="7:7" x14ac:dyDescent="0.2">
      <c r="G459" s="4"/>
    </row>
    <row r="460" spans="7:7" x14ac:dyDescent="0.2">
      <c r="G460" s="4"/>
    </row>
    <row r="461" spans="7:7" x14ac:dyDescent="0.2">
      <c r="G461" s="4"/>
    </row>
    <row r="462" spans="7:7" x14ac:dyDescent="0.2">
      <c r="G462" s="4"/>
    </row>
    <row r="463" spans="7:7" x14ac:dyDescent="0.2">
      <c r="G463" s="4"/>
    </row>
    <row r="464" spans="7:7" x14ac:dyDescent="0.2">
      <c r="G464" s="4"/>
    </row>
    <row r="465" spans="7:7" x14ac:dyDescent="0.2">
      <c r="G465" s="4"/>
    </row>
    <row r="466" spans="7:7" x14ac:dyDescent="0.2">
      <c r="G466" s="4"/>
    </row>
    <row r="467" spans="7:7" x14ac:dyDescent="0.2">
      <c r="G467" s="4"/>
    </row>
    <row r="468" spans="7:7" x14ac:dyDescent="0.2">
      <c r="G468" s="4"/>
    </row>
    <row r="469" spans="7:7" x14ac:dyDescent="0.2">
      <c r="G469" s="4"/>
    </row>
    <row r="470" spans="7:7" x14ac:dyDescent="0.2">
      <c r="G470" s="4"/>
    </row>
    <row r="471" spans="7:7" x14ac:dyDescent="0.2">
      <c r="G471" s="4"/>
    </row>
    <row r="472" spans="7:7" x14ac:dyDescent="0.2">
      <c r="G472" s="4"/>
    </row>
    <row r="473" spans="7:7" x14ac:dyDescent="0.2">
      <c r="G473" s="4"/>
    </row>
    <row r="474" spans="7:7" x14ac:dyDescent="0.2">
      <c r="G474" s="4"/>
    </row>
    <row r="475" spans="7:7" x14ac:dyDescent="0.2">
      <c r="G475" s="4"/>
    </row>
    <row r="476" spans="7:7" x14ac:dyDescent="0.2">
      <c r="G476" s="4"/>
    </row>
    <row r="477" spans="7:7" x14ac:dyDescent="0.2">
      <c r="G477" s="4"/>
    </row>
    <row r="478" spans="7:7" x14ac:dyDescent="0.2">
      <c r="G478" s="4"/>
    </row>
    <row r="479" spans="7:7" x14ac:dyDescent="0.2">
      <c r="G479" s="4"/>
    </row>
    <row r="480" spans="7:7" x14ac:dyDescent="0.2">
      <c r="G480" s="4"/>
    </row>
    <row r="481" spans="7:7" x14ac:dyDescent="0.2">
      <c r="G481" s="4"/>
    </row>
    <row r="482" spans="7:7" x14ac:dyDescent="0.2">
      <c r="G482" s="4"/>
    </row>
    <row r="483" spans="7:7" x14ac:dyDescent="0.2">
      <c r="G483" s="4"/>
    </row>
    <row r="484" spans="7:7" x14ac:dyDescent="0.2">
      <c r="G484" s="4"/>
    </row>
    <row r="485" spans="7:7" x14ac:dyDescent="0.2">
      <c r="G485" s="4"/>
    </row>
    <row r="486" spans="7:7" x14ac:dyDescent="0.2">
      <c r="G486" s="4"/>
    </row>
    <row r="487" spans="7:7" x14ac:dyDescent="0.2">
      <c r="G487" s="4"/>
    </row>
    <row r="488" spans="7:7" x14ac:dyDescent="0.2">
      <c r="G488" s="4"/>
    </row>
    <row r="489" spans="7:7" x14ac:dyDescent="0.2">
      <c r="G489" s="4"/>
    </row>
    <row r="490" spans="7:7" x14ac:dyDescent="0.2">
      <c r="G490" s="4"/>
    </row>
    <row r="491" spans="7:7" x14ac:dyDescent="0.2">
      <c r="G491" s="4"/>
    </row>
    <row r="492" spans="7:7" x14ac:dyDescent="0.2">
      <c r="G492" s="4"/>
    </row>
    <row r="493" spans="7:7" x14ac:dyDescent="0.2">
      <c r="G493" s="4"/>
    </row>
    <row r="494" spans="7:7" x14ac:dyDescent="0.2">
      <c r="G494" s="4"/>
    </row>
    <row r="495" spans="7:7" x14ac:dyDescent="0.2">
      <c r="G495" s="4"/>
    </row>
    <row r="496" spans="7:7" x14ac:dyDescent="0.2">
      <c r="G496" s="4"/>
    </row>
    <row r="497" spans="7:7" x14ac:dyDescent="0.2">
      <c r="G497" s="4"/>
    </row>
    <row r="498" spans="7:7" x14ac:dyDescent="0.2">
      <c r="G498" s="4"/>
    </row>
    <row r="499" spans="7:7" x14ac:dyDescent="0.2">
      <c r="G499" s="4"/>
    </row>
    <row r="500" spans="7:7" x14ac:dyDescent="0.2">
      <c r="G500" s="4"/>
    </row>
    <row r="501" spans="7:7" x14ac:dyDescent="0.2">
      <c r="G501" s="4"/>
    </row>
    <row r="502" spans="7:7" x14ac:dyDescent="0.2">
      <c r="G502" s="4"/>
    </row>
    <row r="503" spans="7:7" x14ac:dyDescent="0.2">
      <c r="G503" s="4"/>
    </row>
    <row r="504" spans="7:7" x14ac:dyDescent="0.2">
      <c r="G504" s="4"/>
    </row>
    <row r="505" spans="7:7" x14ac:dyDescent="0.2">
      <c r="G505" s="4"/>
    </row>
    <row r="506" spans="7:7" x14ac:dyDescent="0.2">
      <c r="G506" s="4"/>
    </row>
    <row r="507" spans="7:7" x14ac:dyDescent="0.2">
      <c r="G507" s="4"/>
    </row>
    <row r="508" spans="7:7" x14ac:dyDescent="0.2">
      <c r="G508" s="4"/>
    </row>
    <row r="509" spans="7:7" x14ac:dyDescent="0.2">
      <c r="G509" s="4"/>
    </row>
    <row r="510" spans="7:7" x14ac:dyDescent="0.2">
      <c r="G510" s="4"/>
    </row>
    <row r="511" spans="7:7" x14ac:dyDescent="0.2">
      <c r="G511" s="4"/>
    </row>
    <row r="512" spans="7:7" x14ac:dyDescent="0.2">
      <c r="G512" s="4"/>
    </row>
    <row r="513" spans="7:7" x14ac:dyDescent="0.2">
      <c r="G513" s="4"/>
    </row>
    <row r="514" spans="7:7" x14ac:dyDescent="0.2">
      <c r="G514" s="4"/>
    </row>
    <row r="515" spans="7:7" x14ac:dyDescent="0.2">
      <c r="G515" s="4"/>
    </row>
    <row r="516" spans="7:7" x14ac:dyDescent="0.2">
      <c r="G516" s="4"/>
    </row>
    <row r="517" spans="7:7" x14ac:dyDescent="0.2">
      <c r="G517" s="4"/>
    </row>
    <row r="518" spans="7:7" x14ac:dyDescent="0.2">
      <c r="G518" s="4"/>
    </row>
    <row r="519" spans="7:7" x14ac:dyDescent="0.2">
      <c r="G519" s="4"/>
    </row>
    <row r="520" spans="7:7" x14ac:dyDescent="0.2">
      <c r="G520" s="4"/>
    </row>
    <row r="521" spans="7:7" x14ac:dyDescent="0.2">
      <c r="G521" s="4"/>
    </row>
    <row r="522" spans="7:7" x14ac:dyDescent="0.2">
      <c r="G522" s="4"/>
    </row>
    <row r="523" spans="7:7" x14ac:dyDescent="0.2">
      <c r="G523" s="4"/>
    </row>
    <row r="524" spans="7:7" x14ac:dyDescent="0.2">
      <c r="G524" s="4"/>
    </row>
    <row r="525" spans="7:7" x14ac:dyDescent="0.2">
      <c r="G525" s="4"/>
    </row>
    <row r="526" spans="7:7" x14ac:dyDescent="0.2">
      <c r="G526" s="4"/>
    </row>
    <row r="527" spans="7:7" x14ac:dyDescent="0.2">
      <c r="G527" s="4"/>
    </row>
    <row r="528" spans="7:7" x14ac:dyDescent="0.2">
      <c r="G528" s="4"/>
    </row>
    <row r="529" spans="7:7" x14ac:dyDescent="0.2">
      <c r="G529" s="4"/>
    </row>
    <row r="530" spans="7:7" x14ac:dyDescent="0.2">
      <c r="G530" s="4"/>
    </row>
    <row r="531" spans="7:7" x14ac:dyDescent="0.2">
      <c r="G531" s="4"/>
    </row>
    <row r="532" spans="7:7" x14ac:dyDescent="0.2">
      <c r="G532" s="4"/>
    </row>
    <row r="533" spans="7:7" x14ac:dyDescent="0.2">
      <c r="G533" s="4"/>
    </row>
    <row r="534" spans="7:7" x14ac:dyDescent="0.2">
      <c r="G534" s="4"/>
    </row>
    <row r="535" spans="7:7" x14ac:dyDescent="0.2">
      <c r="G535" s="4"/>
    </row>
    <row r="536" spans="7:7" x14ac:dyDescent="0.2">
      <c r="G536" s="4"/>
    </row>
    <row r="537" spans="7:7" x14ac:dyDescent="0.2">
      <c r="G537" s="4"/>
    </row>
    <row r="538" spans="7:7" x14ac:dyDescent="0.2">
      <c r="G538" s="4"/>
    </row>
    <row r="539" spans="7:7" x14ac:dyDescent="0.2">
      <c r="G539" s="4"/>
    </row>
  </sheetData>
  <mergeCells count="6">
    <mergeCell ref="G16:G17"/>
    <mergeCell ref="A6:F6"/>
    <mergeCell ref="A7:F7"/>
    <mergeCell ref="A8:F8"/>
    <mergeCell ref="A16:B16"/>
    <mergeCell ref="C16:F16"/>
  </mergeCells>
  <phoneticPr fontId="0" type="noConversion"/>
  <printOptions horizontalCentered="1"/>
  <pageMargins left="0.59055118110236227" right="0.59055118110236227" top="0.62" bottom="0.55118110236220474" header="0" footer="0"/>
  <pageSetup scale="53" fitToHeight="5" orientation="portrait" horizontalDpi="4294967293" verticalDpi="360" r:id="rId1"/>
  <headerFooter alignWithMargins="0"/>
  <ignoredErrors>
    <ignoredError sqref="G28:G30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6E100-D377-4136-964D-8E44E5CA457F}">
  <sheetPr>
    <pageSetUpPr fitToPage="1"/>
  </sheetPr>
  <dimension ref="A1:O409"/>
  <sheetViews>
    <sheetView showGridLines="0" view="pageBreakPreview" topLeftCell="A34" zoomScale="80" zoomScaleNormal="85" zoomScaleSheetLayoutView="80" workbookViewId="0">
      <selection activeCell="F247" sqref="F247"/>
    </sheetView>
  </sheetViews>
  <sheetFormatPr baseColWidth="10" defaultColWidth="11.44140625" defaultRowHeight="11.4" x14ac:dyDescent="0.2"/>
  <cols>
    <col min="1" max="1" width="6.88671875" style="2" customWidth="1"/>
    <col min="2" max="2" width="74.33203125" style="2" customWidth="1"/>
    <col min="3" max="6" width="18.33203125" style="2" customWidth="1"/>
    <col min="7" max="7" width="18.33203125" style="77" customWidth="1"/>
    <col min="8" max="8" width="18.88671875" style="54" hidden="1" customWidth="1"/>
    <col min="9" max="9" width="14.88671875" style="2" hidden="1" customWidth="1"/>
    <col min="10" max="10" width="10.88671875" style="2" customWidth="1"/>
    <col min="11" max="11" width="14.109375" style="2" customWidth="1"/>
    <col min="12" max="12" width="17.6640625" style="2" customWidth="1"/>
    <col min="13" max="13" width="15.21875" style="2" customWidth="1"/>
    <col min="14" max="14" width="14.6640625" style="2" customWidth="1"/>
    <col min="15" max="15" width="19.21875" style="2" customWidth="1"/>
    <col min="16" max="43" width="10.88671875" style="2" customWidth="1"/>
    <col min="44" max="16384" width="11.44140625" style="2"/>
  </cols>
  <sheetData>
    <row r="1" spans="1:7" ht="12" x14ac:dyDescent="0.25">
      <c r="A1" s="18" t="s">
        <v>0</v>
      </c>
    </row>
    <row r="2" spans="1:7" ht="12.6" thickBot="1" x14ac:dyDescent="0.3">
      <c r="A2" s="15" t="s">
        <v>1</v>
      </c>
      <c r="B2" s="16"/>
      <c r="C2" s="16"/>
      <c r="D2" s="16"/>
      <c r="E2" s="16"/>
      <c r="F2" s="16"/>
    </row>
    <row r="3" spans="1:7" ht="12.6" thickTop="1" x14ac:dyDescent="0.25">
      <c r="A3" s="18"/>
      <c r="B3" s="5"/>
      <c r="C3" s="5"/>
      <c r="D3" s="5"/>
      <c r="E3" s="5"/>
      <c r="F3" s="5"/>
    </row>
    <row r="4" spans="1:7" ht="12" x14ac:dyDescent="0.25">
      <c r="A4" s="18"/>
      <c r="B4" s="5"/>
      <c r="C4" s="5"/>
      <c r="D4" s="5"/>
      <c r="E4" s="5"/>
      <c r="F4" s="5"/>
    </row>
    <row r="5" spans="1:7" ht="12" x14ac:dyDescent="0.25">
      <c r="A5" s="18"/>
      <c r="B5" s="5"/>
      <c r="C5" s="5"/>
      <c r="D5" s="5"/>
      <c r="E5" s="5"/>
      <c r="F5" s="5"/>
    </row>
    <row r="6" spans="1:7" ht="12" x14ac:dyDescent="0.25">
      <c r="A6" s="85" t="s">
        <v>2</v>
      </c>
      <c r="B6" s="85"/>
      <c r="C6" s="85"/>
      <c r="D6" s="85"/>
      <c r="E6" s="85"/>
      <c r="F6" s="85"/>
    </row>
    <row r="7" spans="1:7" ht="12" x14ac:dyDescent="0.25">
      <c r="A7" s="85" t="s">
        <v>25</v>
      </c>
      <c r="B7" s="85"/>
      <c r="C7" s="85"/>
      <c r="D7" s="85"/>
      <c r="E7" s="85"/>
      <c r="F7" s="85"/>
    </row>
    <row r="8" spans="1:7" x14ac:dyDescent="0.2">
      <c r="A8" s="86" t="s">
        <v>4</v>
      </c>
      <c r="B8" s="86"/>
      <c r="C8" s="86"/>
      <c r="D8" s="86"/>
      <c r="E8" s="86"/>
      <c r="F8" s="86"/>
    </row>
    <row r="9" spans="1:7" x14ac:dyDescent="0.2">
      <c r="B9" s="5"/>
      <c r="C9" s="5"/>
      <c r="D9" s="5"/>
      <c r="E9" s="5"/>
    </row>
    <row r="10" spans="1:7" x14ac:dyDescent="0.2">
      <c r="A10" s="6" t="s">
        <v>26</v>
      </c>
      <c r="C10" s="7" t="s">
        <v>603</v>
      </c>
      <c r="D10" s="7"/>
      <c r="E10" s="7"/>
      <c r="F10" s="7"/>
      <c r="G10" s="78"/>
    </row>
    <row r="11" spans="1:7" x14ac:dyDescent="0.2">
      <c r="A11" s="17"/>
      <c r="C11" s="7" t="s">
        <v>605</v>
      </c>
      <c r="D11" s="7"/>
      <c r="E11" s="7"/>
      <c r="F11" s="7"/>
      <c r="G11" s="79"/>
    </row>
    <row r="12" spans="1:7" x14ac:dyDescent="0.2">
      <c r="A12" s="6" t="s">
        <v>27</v>
      </c>
      <c r="C12" s="7"/>
      <c r="D12" s="7"/>
      <c r="E12" s="7"/>
      <c r="F12" s="32"/>
      <c r="G12" s="79"/>
    </row>
    <row r="13" spans="1:7" x14ac:dyDescent="0.2">
      <c r="A13" s="6"/>
      <c r="C13" s="7">
        <v>2022</v>
      </c>
      <c r="D13" s="7"/>
      <c r="E13" s="7"/>
      <c r="F13" s="7"/>
      <c r="G13" s="79"/>
    </row>
    <row r="14" spans="1:7" x14ac:dyDescent="0.2">
      <c r="A14" s="6" t="s">
        <v>6</v>
      </c>
      <c r="B14" s="6"/>
    </row>
    <row r="15" spans="1:7" x14ac:dyDescent="0.2">
      <c r="A15" s="7"/>
      <c r="B15" s="7"/>
      <c r="C15" s="8"/>
      <c r="D15" s="8"/>
      <c r="E15" s="8"/>
      <c r="F15" s="7"/>
    </row>
    <row r="16" spans="1:7" ht="12.75" customHeight="1" x14ac:dyDescent="0.2">
      <c r="A16" s="87" t="s">
        <v>28</v>
      </c>
      <c r="B16" s="88"/>
      <c r="C16" s="87" t="s">
        <v>8</v>
      </c>
      <c r="D16" s="88"/>
      <c r="E16" s="88"/>
      <c r="F16" s="88"/>
      <c r="G16" s="91" t="s">
        <v>9</v>
      </c>
    </row>
    <row r="17" spans="1:15" ht="12" x14ac:dyDescent="0.25">
      <c r="A17" s="9" t="s">
        <v>29</v>
      </c>
      <c r="B17" s="25" t="s">
        <v>30</v>
      </c>
      <c r="C17" s="9" t="s">
        <v>10</v>
      </c>
      <c r="D17" s="46" t="s">
        <v>11</v>
      </c>
      <c r="E17" s="46" t="s">
        <v>12</v>
      </c>
      <c r="F17" s="10" t="s">
        <v>13</v>
      </c>
      <c r="G17" s="92"/>
    </row>
    <row r="18" spans="1:15" x14ac:dyDescent="0.2">
      <c r="A18" s="11"/>
      <c r="B18" s="11"/>
      <c r="C18" s="1"/>
      <c r="D18" s="1"/>
      <c r="E18" s="1"/>
    </row>
    <row r="19" spans="1:15" s="12" customFormat="1" ht="13.2" x14ac:dyDescent="0.25">
      <c r="A19" s="26"/>
      <c r="B19" s="27" t="s">
        <v>31</v>
      </c>
      <c r="C19" s="55">
        <f>+C21+C55+C119+C156+C180+C202+C230+C265+C286+C303</f>
        <v>1826380704</v>
      </c>
      <c r="D19" s="55">
        <f>+D21+D55+D119+D156+D180+D202+D230+D265+D286+D303</f>
        <v>94632101</v>
      </c>
      <c r="E19" s="55">
        <f>+E21+E55+E119+E156+E180+E202+E230+E265+E286+E303</f>
        <v>17302400</v>
      </c>
      <c r="F19" s="55">
        <f>+F21+F55+F119+F156+F180+F202+F230+F265+F286+F303</f>
        <v>15302400</v>
      </c>
      <c r="G19" s="80">
        <f>+G21+G55+G119+G156+G180+G202+G230+G265+G286+G303</f>
        <v>1953617605</v>
      </c>
      <c r="H19" s="55" t="s">
        <v>607</v>
      </c>
      <c r="I19" s="67" t="s">
        <v>606</v>
      </c>
    </row>
    <row r="20" spans="1:15" s="12" customFormat="1" ht="13.2" x14ac:dyDescent="0.25">
      <c r="A20" s="26"/>
      <c r="B20" s="27"/>
      <c r="C20" s="65">
        <f>+C19/$G$19</f>
        <v>0.93487113308440928</v>
      </c>
      <c r="D20" s="65">
        <f t="shared" ref="D20:F20" si="0">+D19/$G$19</f>
        <v>4.8439418624096606E-2</v>
      </c>
      <c r="E20" s="65">
        <f t="shared" si="0"/>
        <v>8.8565950448629381E-3</v>
      </c>
      <c r="F20" s="65">
        <f t="shared" si="0"/>
        <v>7.8328532466311381E-3</v>
      </c>
      <c r="G20" s="80"/>
      <c r="H20" s="56"/>
    </row>
    <row r="21" spans="1:15" s="12" customFormat="1" ht="13.2" x14ac:dyDescent="0.25">
      <c r="A21" s="38">
        <v>0</v>
      </c>
      <c r="B21" s="39" t="s">
        <v>32</v>
      </c>
      <c r="C21" s="55">
        <f t="shared" ref="C21:H21" si="1">C22+C28+C34+C40++C46+C52</f>
        <v>1651886906</v>
      </c>
      <c r="D21" s="33">
        <f t="shared" si="1"/>
        <v>0</v>
      </c>
      <c r="E21" s="33">
        <f t="shared" si="1"/>
        <v>0</v>
      </c>
      <c r="F21" s="33">
        <f t="shared" si="1"/>
        <v>0</v>
      </c>
      <c r="G21" s="80">
        <f t="shared" si="1"/>
        <v>1651886906</v>
      </c>
      <c r="H21" s="55">
        <f t="shared" si="1"/>
        <v>1651886906</v>
      </c>
    </row>
    <row r="22" spans="1:15" s="12" customFormat="1" ht="13.2" x14ac:dyDescent="0.25">
      <c r="A22" s="38" t="s">
        <v>33</v>
      </c>
      <c r="B22" s="39" t="s">
        <v>34</v>
      </c>
      <c r="C22" s="57">
        <f t="shared" ref="C22:H22" si="2">SUM(C23:C27)</f>
        <v>1177897988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81">
        <f t="shared" si="2"/>
        <v>1177897988</v>
      </c>
      <c r="H22" s="57">
        <f t="shared" si="2"/>
        <v>1177897988</v>
      </c>
      <c r="K22" s="76" t="s">
        <v>10</v>
      </c>
      <c r="L22" s="76" t="s">
        <v>11</v>
      </c>
      <c r="M22" s="76" t="s">
        <v>12</v>
      </c>
      <c r="N22" s="76" t="s">
        <v>13</v>
      </c>
    </row>
    <row r="23" spans="1:15" s="12" customFormat="1" ht="13.2" x14ac:dyDescent="0.25">
      <c r="A23" s="40" t="s">
        <v>35</v>
      </c>
      <c r="B23" s="41" t="s">
        <v>36</v>
      </c>
      <c r="C23" s="54">
        <v>1177897988</v>
      </c>
      <c r="D23" s="54"/>
      <c r="E23" s="54"/>
      <c r="F23" s="54"/>
      <c r="G23" s="77">
        <f t="shared" ref="G23:G27" si="3">SUM(C23:F23)</f>
        <v>1177897988</v>
      </c>
      <c r="H23" s="60">
        <v>1177897988</v>
      </c>
      <c r="I23" s="66">
        <f>+H23-C23-D23-E23-F23</f>
        <v>0</v>
      </c>
      <c r="K23" s="66">
        <f>+C19-C21-C234-C251</f>
        <v>148042400</v>
      </c>
      <c r="L23" s="66">
        <f>+D19</f>
        <v>94632101</v>
      </c>
      <c r="M23" s="66">
        <f>+E19</f>
        <v>17302400</v>
      </c>
      <c r="N23" s="66">
        <f>+F19</f>
        <v>15302400</v>
      </c>
      <c r="O23" s="66">
        <f>SUM(K23:N23)</f>
        <v>275279301</v>
      </c>
    </row>
    <row r="24" spans="1:15" s="12" customFormat="1" ht="13.2" hidden="1" x14ac:dyDescent="0.25">
      <c r="A24" s="40" t="s">
        <v>37</v>
      </c>
      <c r="B24" s="41" t="s">
        <v>38</v>
      </c>
      <c r="C24" s="54">
        <v>0</v>
      </c>
      <c r="D24" s="54"/>
      <c r="E24" s="54"/>
      <c r="F24" s="54"/>
      <c r="G24" s="77">
        <f t="shared" si="3"/>
        <v>0</v>
      </c>
      <c r="H24" s="56">
        <v>0</v>
      </c>
    </row>
    <row r="25" spans="1:15" s="12" customFormat="1" ht="13.2" hidden="1" x14ac:dyDescent="0.25">
      <c r="A25" s="40" t="s">
        <v>39</v>
      </c>
      <c r="B25" s="41" t="s">
        <v>40</v>
      </c>
      <c r="C25" s="54">
        <v>0</v>
      </c>
      <c r="D25" s="54"/>
      <c r="E25" s="54"/>
      <c r="F25" s="54"/>
      <c r="G25" s="77">
        <f t="shared" si="3"/>
        <v>0</v>
      </c>
      <c r="H25" s="56">
        <v>0</v>
      </c>
    </row>
    <row r="26" spans="1:15" s="12" customFormat="1" ht="13.2" hidden="1" x14ac:dyDescent="0.25">
      <c r="A26" s="40" t="s">
        <v>41</v>
      </c>
      <c r="B26" s="41" t="s">
        <v>42</v>
      </c>
      <c r="C26" s="54"/>
      <c r="D26" s="54"/>
      <c r="E26" s="54"/>
      <c r="F26" s="54"/>
      <c r="G26" s="77">
        <f t="shared" si="3"/>
        <v>0</v>
      </c>
      <c r="H26" s="56">
        <v>0</v>
      </c>
    </row>
    <row r="27" spans="1:15" s="12" customFormat="1" ht="13.2" hidden="1" x14ac:dyDescent="0.25">
      <c r="A27" s="40" t="s">
        <v>43</v>
      </c>
      <c r="B27" s="41" t="s">
        <v>44</v>
      </c>
      <c r="C27" s="54"/>
      <c r="D27" s="54"/>
      <c r="E27" s="54"/>
      <c r="F27" s="54"/>
      <c r="G27" s="77">
        <f t="shared" si="3"/>
        <v>0</v>
      </c>
      <c r="H27" s="56">
        <v>0</v>
      </c>
    </row>
    <row r="28" spans="1:15" s="12" customFormat="1" ht="13.2" x14ac:dyDescent="0.25">
      <c r="A28" s="38" t="s">
        <v>45</v>
      </c>
      <c r="B28" s="39" t="s">
        <v>46</v>
      </c>
      <c r="C28" s="57">
        <f t="shared" ref="C28:H28" si="4">SUM(C29:C33)</f>
        <v>0</v>
      </c>
      <c r="D28" s="57">
        <f t="shared" si="4"/>
        <v>0</v>
      </c>
      <c r="E28" s="57">
        <f t="shared" si="4"/>
        <v>0</v>
      </c>
      <c r="F28" s="57">
        <f t="shared" si="4"/>
        <v>0</v>
      </c>
      <c r="G28" s="81">
        <f t="shared" si="4"/>
        <v>0</v>
      </c>
      <c r="H28" s="57">
        <f t="shared" si="4"/>
        <v>0</v>
      </c>
      <c r="K28" s="75">
        <f>+K23/$O$23</f>
        <v>0.53778979916837266</v>
      </c>
      <c r="L28" s="75">
        <f t="shared" ref="L28:N28" si="5">+L23/$O$23</f>
        <v>0.34376758679723618</v>
      </c>
      <c r="M28" s="70">
        <f t="shared" si="5"/>
        <v>6.2853981164388381E-2</v>
      </c>
      <c r="N28" s="70">
        <f t="shared" si="5"/>
        <v>5.5588632870002819E-2</v>
      </c>
      <c r="O28" s="66">
        <f>+C21+C234+C251</f>
        <v>1678338304</v>
      </c>
    </row>
    <row r="29" spans="1:15" s="12" customFormat="1" ht="13.2" hidden="1" x14ac:dyDescent="0.25">
      <c r="A29" s="40" t="s">
        <v>47</v>
      </c>
      <c r="B29" s="41" t="s">
        <v>48</v>
      </c>
      <c r="C29" s="54">
        <v>0</v>
      </c>
      <c r="D29" s="54"/>
      <c r="E29" s="54"/>
      <c r="F29" s="54"/>
      <c r="G29" s="77">
        <f t="shared" ref="G29:G33" si="6">SUM(C29:F29)</f>
        <v>0</v>
      </c>
      <c r="H29" s="56">
        <v>0</v>
      </c>
    </row>
    <row r="30" spans="1:15" s="12" customFormat="1" ht="13.2" hidden="1" x14ac:dyDescent="0.25">
      <c r="A30" s="40" t="s">
        <v>49</v>
      </c>
      <c r="B30" s="41" t="s">
        <v>50</v>
      </c>
      <c r="C30" s="54"/>
      <c r="D30" s="54"/>
      <c r="E30" s="54"/>
      <c r="F30" s="54"/>
      <c r="G30" s="77">
        <f t="shared" si="6"/>
        <v>0</v>
      </c>
      <c r="H30" s="56"/>
    </row>
    <row r="31" spans="1:15" s="12" customFormat="1" ht="13.2" hidden="1" x14ac:dyDescent="0.25">
      <c r="A31" s="40" t="s">
        <v>51</v>
      </c>
      <c r="B31" s="41" t="s">
        <v>52</v>
      </c>
      <c r="C31" s="54"/>
      <c r="D31" s="54"/>
      <c r="E31" s="54"/>
      <c r="F31" s="54"/>
      <c r="G31" s="77">
        <f t="shared" si="6"/>
        <v>0</v>
      </c>
      <c r="H31" s="56"/>
    </row>
    <row r="32" spans="1:15" s="12" customFormat="1" ht="13.2" hidden="1" x14ac:dyDescent="0.25">
      <c r="A32" s="40" t="s">
        <v>53</v>
      </c>
      <c r="B32" s="41" t="s">
        <v>54</v>
      </c>
      <c r="C32" s="54"/>
      <c r="D32" s="54"/>
      <c r="E32" s="54"/>
      <c r="F32" s="54"/>
      <c r="G32" s="77">
        <f t="shared" si="6"/>
        <v>0</v>
      </c>
      <c r="H32" s="56"/>
    </row>
    <row r="33" spans="1:15" s="12" customFormat="1" ht="13.2" hidden="1" x14ac:dyDescent="0.25">
      <c r="A33" s="40" t="s">
        <v>55</v>
      </c>
      <c r="B33" s="41" t="s">
        <v>56</v>
      </c>
      <c r="C33" s="54"/>
      <c r="D33" s="54"/>
      <c r="E33" s="54"/>
      <c r="F33" s="54"/>
      <c r="G33" s="77">
        <f t="shared" si="6"/>
        <v>0</v>
      </c>
      <c r="H33" s="56"/>
    </row>
    <row r="34" spans="1:15" s="12" customFormat="1" ht="13.2" x14ac:dyDescent="0.25">
      <c r="A34" s="38" t="s">
        <v>57</v>
      </c>
      <c r="B34" s="39" t="s">
        <v>58</v>
      </c>
      <c r="C34" s="57">
        <f t="shared" ref="C34:H34" si="7">SUM(C35:C39)</f>
        <v>221999598</v>
      </c>
      <c r="D34" s="57">
        <f t="shared" si="7"/>
        <v>0</v>
      </c>
      <c r="E34" s="57">
        <f t="shared" si="7"/>
        <v>0</v>
      </c>
      <c r="F34" s="57">
        <f t="shared" si="7"/>
        <v>0</v>
      </c>
      <c r="G34" s="81">
        <f t="shared" si="7"/>
        <v>221999598</v>
      </c>
      <c r="H34" s="57">
        <f t="shared" si="7"/>
        <v>221999598</v>
      </c>
      <c r="O34" s="66">
        <f>+O23+O28</f>
        <v>1953617605</v>
      </c>
    </row>
    <row r="35" spans="1:15" s="12" customFormat="1" ht="13.2" x14ac:dyDescent="0.25">
      <c r="A35" s="40" t="s">
        <v>59</v>
      </c>
      <c r="B35" s="41" t="s">
        <v>60</v>
      </c>
      <c r="C35" s="54">
        <v>7278048</v>
      </c>
      <c r="D35" s="54"/>
      <c r="E35" s="54"/>
      <c r="F35" s="54"/>
      <c r="G35" s="77">
        <f>SUM(C35:F35)</f>
        <v>7278048</v>
      </c>
      <c r="H35" s="60">
        <v>7278048</v>
      </c>
      <c r="I35" s="66">
        <f t="shared" ref="I35:I39" si="8">+H35-C35-D35-E35-F35</f>
        <v>0</v>
      </c>
    </row>
    <row r="36" spans="1:15" s="12" customFormat="1" ht="13.2" x14ac:dyDescent="0.25">
      <c r="A36" s="40" t="s">
        <v>61</v>
      </c>
      <c r="B36" s="41" t="s">
        <v>62</v>
      </c>
      <c r="C36" s="54">
        <v>10160670</v>
      </c>
      <c r="D36" s="54"/>
      <c r="E36" s="54"/>
      <c r="F36" s="54"/>
      <c r="G36" s="77">
        <f t="shared" ref="G36:G39" si="9">SUM(C36:F36)</f>
        <v>10160670</v>
      </c>
      <c r="H36" s="60">
        <v>10160670</v>
      </c>
      <c r="I36" s="66">
        <f t="shared" si="8"/>
        <v>0</v>
      </c>
    </row>
    <row r="37" spans="1:15" s="12" customFormat="1" ht="13.2" x14ac:dyDescent="0.25">
      <c r="A37" s="40" t="s">
        <v>63</v>
      </c>
      <c r="B37" s="41" t="s">
        <v>64</v>
      </c>
      <c r="C37" s="54">
        <v>107644668</v>
      </c>
      <c r="D37" s="54"/>
      <c r="E37" s="54"/>
      <c r="F37" s="54"/>
      <c r="G37" s="77">
        <f t="shared" si="9"/>
        <v>107644668</v>
      </c>
      <c r="H37" s="60">
        <v>107644668</v>
      </c>
      <c r="I37" s="66">
        <f t="shared" si="8"/>
        <v>0</v>
      </c>
    </row>
    <row r="38" spans="1:15" s="12" customFormat="1" ht="13.2" x14ac:dyDescent="0.25">
      <c r="A38" s="40" t="s">
        <v>65</v>
      </c>
      <c r="B38" s="41" t="s">
        <v>66</v>
      </c>
      <c r="C38" s="54">
        <v>93861300</v>
      </c>
      <c r="D38" s="54"/>
      <c r="E38" s="54"/>
      <c r="F38" s="54"/>
      <c r="G38" s="77">
        <f t="shared" si="9"/>
        <v>93861300</v>
      </c>
      <c r="H38" s="60">
        <v>93861300</v>
      </c>
      <c r="I38" s="66">
        <f t="shared" si="8"/>
        <v>0</v>
      </c>
      <c r="O38" s="71">
        <f>+O28/O34</f>
        <v>0.85909253668913366</v>
      </c>
    </row>
    <row r="39" spans="1:15" s="12" customFormat="1" ht="13.2" x14ac:dyDescent="0.25">
      <c r="A39" s="40" t="s">
        <v>67</v>
      </c>
      <c r="B39" s="41" t="s">
        <v>68</v>
      </c>
      <c r="C39" s="54">
        <v>3054912</v>
      </c>
      <c r="D39" s="54"/>
      <c r="E39" s="54"/>
      <c r="F39" s="54"/>
      <c r="G39" s="77">
        <f t="shared" si="9"/>
        <v>3054912</v>
      </c>
      <c r="H39" s="60">
        <v>3054912</v>
      </c>
      <c r="I39" s="66">
        <f t="shared" si="8"/>
        <v>0</v>
      </c>
    </row>
    <row r="40" spans="1:15" s="12" customFormat="1" ht="13.2" x14ac:dyDescent="0.25">
      <c r="A40" s="38" t="s">
        <v>69</v>
      </c>
      <c r="B40" s="39" t="s">
        <v>70</v>
      </c>
      <c r="C40" s="57">
        <f t="shared" ref="C40:H40" si="10">SUM(C41:C45)</f>
        <v>125994660</v>
      </c>
      <c r="D40" s="57">
        <f t="shared" si="10"/>
        <v>0</v>
      </c>
      <c r="E40" s="57">
        <f t="shared" si="10"/>
        <v>0</v>
      </c>
      <c r="F40" s="57">
        <f t="shared" si="10"/>
        <v>0</v>
      </c>
      <c r="G40" s="81">
        <f t="shared" si="10"/>
        <v>125994660</v>
      </c>
      <c r="H40" s="57">
        <f t="shared" si="10"/>
        <v>125994660</v>
      </c>
    </row>
    <row r="41" spans="1:15" s="12" customFormat="1" ht="13.2" x14ac:dyDescent="0.25">
      <c r="A41" s="40" t="s">
        <v>71</v>
      </c>
      <c r="B41" s="41" t="s">
        <v>72</v>
      </c>
      <c r="C41" s="54">
        <v>119533395</v>
      </c>
      <c r="D41" s="54"/>
      <c r="E41" s="54"/>
      <c r="F41" s="54"/>
      <c r="G41" s="77">
        <f t="shared" ref="G41:G45" si="11">SUM(C41:F41)</f>
        <v>119533395</v>
      </c>
      <c r="H41" s="60">
        <v>119533395</v>
      </c>
      <c r="I41" s="66">
        <f t="shared" ref="I41:I45" si="12">+H41-C41-D41-E41-F41</f>
        <v>0</v>
      </c>
    </row>
    <row r="42" spans="1:15" s="12" customFormat="1" ht="13.2" hidden="1" x14ac:dyDescent="0.25">
      <c r="A42" s="40" t="s">
        <v>73</v>
      </c>
      <c r="B42" s="41" t="s">
        <v>74</v>
      </c>
      <c r="C42" s="54"/>
      <c r="D42" s="54"/>
      <c r="E42" s="54"/>
      <c r="F42" s="54"/>
      <c r="G42" s="77">
        <f t="shared" si="11"/>
        <v>0</v>
      </c>
      <c r="H42" s="56"/>
      <c r="I42" s="66">
        <f t="shared" si="12"/>
        <v>0</v>
      </c>
    </row>
    <row r="43" spans="1:15" s="12" customFormat="1" ht="13.2" hidden="1" x14ac:dyDescent="0.25">
      <c r="A43" s="40" t="s">
        <v>75</v>
      </c>
      <c r="B43" s="41" t="s">
        <v>76</v>
      </c>
      <c r="C43" s="54"/>
      <c r="D43" s="54"/>
      <c r="E43" s="54"/>
      <c r="F43" s="54"/>
      <c r="G43" s="77">
        <f t="shared" si="11"/>
        <v>0</v>
      </c>
      <c r="H43" s="56"/>
      <c r="I43" s="66">
        <f t="shared" si="12"/>
        <v>0</v>
      </c>
    </row>
    <row r="44" spans="1:15" s="12" customFormat="1" ht="13.2" hidden="1" x14ac:dyDescent="0.25">
      <c r="A44" s="40" t="s">
        <v>77</v>
      </c>
      <c r="B44" s="41" t="s">
        <v>78</v>
      </c>
      <c r="C44" s="54"/>
      <c r="D44" s="54"/>
      <c r="E44" s="54"/>
      <c r="F44" s="54"/>
      <c r="G44" s="77">
        <f t="shared" si="11"/>
        <v>0</v>
      </c>
      <c r="H44" s="56"/>
      <c r="I44" s="66">
        <f t="shared" si="12"/>
        <v>0</v>
      </c>
    </row>
    <row r="45" spans="1:15" s="12" customFormat="1" ht="13.2" x14ac:dyDescent="0.25">
      <c r="A45" s="40" t="s">
        <v>79</v>
      </c>
      <c r="B45" s="41" t="s">
        <v>80</v>
      </c>
      <c r="C45" s="54">
        <v>6461265</v>
      </c>
      <c r="D45" s="54"/>
      <c r="E45" s="54"/>
      <c r="F45" s="54"/>
      <c r="G45" s="77">
        <f t="shared" si="11"/>
        <v>6461265</v>
      </c>
      <c r="H45" s="60">
        <v>6461265</v>
      </c>
      <c r="I45" s="66">
        <f t="shared" si="12"/>
        <v>0</v>
      </c>
    </row>
    <row r="46" spans="1:15" s="12" customFormat="1" ht="13.2" x14ac:dyDescent="0.25">
      <c r="A46" s="38" t="s">
        <v>81</v>
      </c>
      <c r="B46" s="39" t="s">
        <v>82</v>
      </c>
      <c r="C46" s="57">
        <f t="shared" ref="C46:H46" si="13">SUM(C47:C51)</f>
        <v>125994660</v>
      </c>
      <c r="D46" s="57">
        <f t="shared" si="13"/>
        <v>0</v>
      </c>
      <c r="E46" s="57">
        <f t="shared" si="13"/>
        <v>0</v>
      </c>
      <c r="F46" s="57">
        <f t="shared" si="13"/>
        <v>0</v>
      </c>
      <c r="G46" s="81">
        <f t="shared" si="13"/>
        <v>125994660</v>
      </c>
      <c r="H46" s="57">
        <f t="shared" si="13"/>
        <v>125994660</v>
      </c>
      <c r="L46" s="71">
        <f>+O28/G19</f>
        <v>0.85909253668913366</v>
      </c>
    </row>
    <row r="47" spans="1:15" s="12" customFormat="1" ht="13.2" x14ac:dyDescent="0.25">
      <c r="A47" s="40" t="s">
        <v>83</v>
      </c>
      <c r="B47" s="41" t="s">
        <v>84</v>
      </c>
      <c r="C47" s="54">
        <v>67843278</v>
      </c>
      <c r="D47" s="54"/>
      <c r="E47" s="54"/>
      <c r="F47" s="54"/>
      <c r="G47" s="77">
        <f t="shared" ref="G47:G51" si="14">SUM(C47:F47)</f>
        <v>67843278</v>
      </c>
      <c r="H47" s="60">
        <v>67843278</v>
      </c>
      <c r="I47" s="66">
        <f t="shared" ref="I47:I51" si="15">+H47-C47-D47-E47-F47</f>
        <v>0</v>
      </c>
    </row>
    <row r="48" spans="1:15" s="12" customFormat="1" ht="13.2" x14ac:dyDescent="0.25">
      <c r="A48" s="40" t="s">
        <v>85</v>
      </c>
      <c r="B48" s="41" t="s">
        <v>86</v>
      </c>
      <c r="C48" s="54">
        <v>38767588</v>
      </c>
      <c r="D48" s="54"/>
      <c r="E48" s="54"/>
      <c r="F48" s="54"/>
      <c r="G48" s="77">
        <f t="shared" si="14"/>
        <v>38767588</v>
      </c>
      <c r="H48" s="60">
        <v>38767588</v>
      </c>
      <c r="I48" s="66">
        <f t="shared" si="15"/>
        <v>0</v>
      </c>
    </row>
    <row r="49" spans="1:9" s="12" customFormat="1" ht="13.2" x14ac:dyDescent="0.25">
      <c r="A49" s="40" t="s">
        <v>87</v>
      </c>
      <c r="B49" s="41" t="s">
        <v>88</v>
      </c>
      <c r="C49" s="54">
        <v>19383794</v>
      </c>
      <c r="D49" s="54"/>
      <c r="E49" s="54"/>
      <c r="F49" s="54"/>
      <c r="G49" s="77">
        <f t="shared" si="14"/>
        <v>19383794</v>
      </c>
      <c r="H49" s="60">
        <v>19383794</v>
      </c>
      <c r="I49" s="66">
        <f t="shared" si="15"/>
        <v>0</v>
      </c>
    </row>
    <row r="50" spans="1:9" s="12" customFormat="1" ht="13.2" hidden="1" x14ac:dyDescent="0.25">
      <c r="A50" s="40" t="s">
        <v>89</v>
      </c>
      <c r="B50" s="41" t="s">
        <v>90</v>
      </c>
      <c r="C50" s="54"/>
      <c r="D50" s="54"/>
      <c r="E50" s="54"/>
      <c r="F50" s="54"/>
      <c r="G50" s="77">
        <f t="shared" si="14"/>
        <v>0</v>
      </c>
      <c r="H50" s="56"/>
      <c r="I50" s="66">
        <f t="shared" si="15"/>
        <v>0</v>
      </c>
    </row>
    <row r="51" spans="1:9" s="12" customFormat="1" ht="13.2" x14ac:dyDescent="0.25">
      <c r="A51" s="40" t="s">
        <v>91</v>
      </c>
      <c r="B51" s="41" t="s">
        <v>92</v>
      </c>
      <c r="C51" s="54">
        <v>0</v>
      </c>
      <c r="D51" s="54"/>
      <c r="E51" s="54"/>
      <c r="F51" s="54"/>
      <c r="G51" s="77">
        <f t="shared" si="14"/>
        <v>0</v>
      </c>
      <c r="H51" s="60">
        <v>0</v>
      </c>
      <c r="I51" s="66">
        <f t="shared" si="15"/>
        <v>0</v>
      </c>
    </row>
    <row r="52" spans="1:9" s="12" customFormat="1" ht="13.2" hidden="1" x14ac:dyDescent="0.25">
      <c r="A52" s="38" t="s">
        <v>93</v>
      </c>
      <c r="B52" s="39" t="s">
        <v>94</v>
      </c>
      <c r="C52" s="57">
        <f t="shared" ref="C52:H52" si="16">SUM(C53:C54)</f>
        <v>0</v>
      </c>
      <c r="D52" s="57">
        <f t="shared" si="16"/>
        <v>0</v>
      </c>
      <c r="E52" s="57">
        <f t="shared" si="16"/>
        <v>0</v>
      </c>
      <c r="F52" s="57">
        <f t="shared" si="16"/>
        <v>0</v>
      </c>
      <c r="G52" s="81">
        <f t="shared" si="16"/>
        <v>0</v>
      </c>
      <c r="H52" s="57">
        <f t="shared" si="16"/>
        <v>0</v>
      </c>
    </row>
    <row r="53" spans="1:9" s="12" customFormat="1" ht="13.2" hidden="1" x14ac:dyDescent="0.25">
      <c r="A53" s="40" t="s">
        <v>95</v>
      </c>
      <c r="B53" s="41" t="s">
        <v>96</v>
      </c>
      <c r="C53" s="54"/>
      <c r="D53" s="54"/>
      <c r="E53" s="54"/>
      <c r="F53" s="54"/>
      <c r="G53" s="77">
        <f t="shared" ref="G53:G54" si="17">SUM(C53:F53)</f>
        <v>0</v>
      </c>
      <c r="H53" s="56"/>
    </row>
    <row r="54" spans="1:9" s="12" customFormat="1" ht="13.2" hidden="1" x14ac:dyDescent="0.25">
      <c r="A54" s="40" t="s">
        <v>97</v>
      </c>
      <c r="B54" s="41" t="s">
        <v>98</v>
      </c>
      <c r="C54" s="54"/>
      <c r="D54" s="54"/>
      <c r="E54" s="54"/>
      <c r="F54" s="54"/>
      <c r="G54" s="77">
        <f t="shared" si="17"/>
        <v>0</v>
      </c>
      <c r="H54" s="56"/>
    </row>
    <row r="55" spans="1:9" ht="13.2" x14ac:dyDescent="0.25">
      <c r="A55" s="26">
        <v>1</v>
      </c>
      <c r="B55" s="43" t="s">
        <v>99</v>
      </c>
      <c r="C55" s="57">
        <f>+C56+C62+C68+C76+C84+C89+C93+C97+C107+C112</f>
        <v>33127400</v>
      </c>
      <c r="D55" s="57">
        <f>+D56+D62+D68+D76+D84+D89+D93+D97+D107+D112</f>
        <v>84457101</v>
      </c>
      <c r="E55" s="57">
        <f>+E56+E62+E68+E76+E84+E89+E93+E97+E107+E112</f>
        <v>17127400</v>
      </c>
      <c r="F55" s="57">
        <f>+F56+F62+F68+F76+F84+F89+F93+F97+F107+F112</f>
        <v>15127400</v>
      </c>
      <c r="G55" s="81">
        <f>+G56+G62+G68+G76+G84+G89+G93+G97+G107+G112</f>
        <v>149839301</v>
      </c>
    </row>
    <row r="56" spans="1:9" ht="13.2" hidden="1" x14ac:dyDescent="0.25">
      <c r="A56" s="26" t="s">
        <v>100</v>
      </c>
      <c r="B56" s="43" t="s">
        <v>101</v>
      </c>
      <c r="C56" s="57">
        <f t="shared" ref="C56:H56" si="18">SUM(C57:C61)</f>
        <v>0</v>
      </c>
      <c r="D56" s="57">
        <f t="shared" si="18"/>
        <v>0</v>
      </c>
      <c r="E56" s="57">
        <f t="shared" si="18"/>
        <v>0</v>
      </c>
      <c r="F56" s="57">
        <f t="shared" si="18"/>
        <v>0</v>
      </c>
      <c r="G56" s="81">
        <f t="shared" si="18"/>
        <v>0</v>
      </c>
      <c r="H56" s="58">
        <f t="shared" si="18"/>
        <v>0</v>
      </c>
    </row>
    <row r="57" spans="1:9" ht="13.2" hidden="1" x14ac:dyDescent="0.25">
      <c r="A57" s="28" t="s">
        <v>102</v>
      </c>
      <c r="B57" s="31" t="s">
        <v>103</v>
      </c>
      <c r="C57" s="54">
        <f>+$H$57*0.25</f>
        <v>0</v>
      </c>
      <c r="D57" s="54">
        <f t="shared" ref="D57:F57" si="19">+$H$57*0.25</f>
        <v>0</v>
      </c>
      <c r="E57" s="54">
        <f t="shared" si="19"/>
        <v>0</v>
      </c>
      <c r="F57" s="54">
        <f t="shared" si="19"/>
        <v>0</v>
      </c>
      <c r="G57" s="77">
        <f t="shared" ref="G57:G61" si="20">SUM(C57:F57)</f>
        <v>0</v>
      </c>
      <c r="H57" s="60"/>
    </row>
    <row r="58" spans="1:9" ht="13.2" hidden="1" x14ac:dyDescent="0.25">
      <c r="A58" s="28" t="s">
        <v>104</v>
      </c>
      <c r="B58" s="31" t="s">
        <v>105</v>
      </c>
      <c r="C58" s="54">
        <f t="shared" ref="C58:F58" si="21">+H58*0.25</f>
        <v>0</v>
      </c>
      <c r="D58" s="54">
        <f t="shared" si="21"/>
        <v>0</v>
      </c>
      <c r="E58" s="54">
        <f t="shared" si="21"/>
        <v>0</v>
      </c>
      <c r="F58" s="54">
        <f t="shared" si="21"/>
        <v>0</v>
      </c>
      <c r="G58" s="77">
        <f t="shared" si="20"/>
        <v>0</v>
      </c>
    </row>
    <row r="59" spans="1:9" ht="13.2" hidden="1" x14ac:dyDescent="0.25">
      <c r="A59" s="28" t="s">
        <v>106</v>
      </c>
      <c r="B59" s="31" t="s">
        <v>107</v>
      </c>
      <c r="C59" s="54">
        <f>+$H$59*0.25</f>
        <v>0</v>
      </c>
      <c r="D59" s="54">
        <f t="shared" ref="D59:F59" si="22">+$H$59*0.25</f>
        <v>0</v>
      </c>
      <c r="E59" s="54">
        <f t="shared" si="22"/>
        <v>0</v>
      </c>
      <c r="F59" s="54">
        <f t="shared" si="22"/>
        <v>0</v>
      </c>
      <c r="G59" s="77">
        <f t="shared" si="20"/>
        <v>0</v>
      </c>
      <c r="H59" s="60"/>
    </row>
    <row r="60" spans="1:9" ht="13.2" hidden="1" x14ac:dyDescent="0.25">
      <c r="A60" s="28" t="s">
        <v>108</v>
      </c>
      <c r="B60" s="31" t="s">
        <v>597</v>
      </c>
      <c r="C60" s="54"/>
      <c r="D60" s="54"/>
      <c r="E60" s="54"/>
      <c r="F60" s="54"/>
      <c r="G60" s="77">
        <f t="shared" si="20"/>
        <v>0</v>
      </c>
    </row>
    <row r="61" spans="1:9" ht="13.2" hidden="1" x14ac:dyDescent="0.25">
      <c r="A61" s="28" t="s">
        <v>110</v>
      </c>
      <c r="B61" s="31" t="s">
        <v>111</v>
      </c>
      <c r="C61" s="54"/>
      <c r="D61" s="54"/>
      <c r="E61" s="54"/>
      <c r="F61" s="54"/>
      <c r="G61" s="77">
        <f t="shared" si="20"/>
        <v>0</v>
      </c>
    </row>
    <row r="62" spans="1:9" ht="13.2" x14ac:dyDescent="0.25">
      <c r="A62" s="26" t="s">
        <v>112</v>
      </c>
      <c r="B62" s="43" t="s">
        <v>113</v>
      </c>
      <c r="C62" s="57">
        <f t="shared" ref="C62:H62" si="23">SUM(C63:C67)</f>
        <v>8897500</v>
      </c>
      <c r="D62" s="57">
        <f t="shared" si="23"/>
        <v>8897500</v>
      </c>
      <c r="E62" s="57">
        <f t="shared" si="23"/>
        <v>8897500</v>
      </c>
      <c r="F62" s="57">
        <f t="shared" si="23"/>
        <v>8897500</v>
      </c>
      <c r="G62" s="81">
        <f t="shared" si="23"/>
        <v>35590000</v>
      </c>
      <c r="H62" s="58">
        <f t="shared" si="23"/>
        <v>35590000</v>
      </c>
    </row>
    <row r="63" spans="1:9" ht="13.2" x14ac:dyDescent="0.25">
      <c r="A63" s="28" t="s">
        <v>114</v>
      </c>
      <c r="B63" s="31" t="s">
        <v>115</v>
      </c>
      <c r="C63" s="54">
        <f>+$H$63*0.25</f>
        <v>1194250</v>
      </c>
      <c r="D63" s="54">
        <f t="shared" ref="D63:F63" si="24">+$H$63*0.25</f>
        <v>1194250</v>
      </c>
      <c r="E63" s="54">
        <f t="shared" si="24"/>
        <v>1194250</v>
      </c>
      <c r="F63" s="54">
        <f t="shared" si="24"/>
        <v>1194250</v>
      </c>
      <c r="G63" s="77">
        <f t="shared" ref="G63:G67" si="25">SUM(C63:F63)</f>
        <v>4777000</v>
      </c>
      <c r="H63" s="60">
        <v>4777000</v>
      </c>
      <c r="I63" s="66">
        <f t="shared" ref="I63:I66" si="26">+H63-C63-D63-E63-F63</f>
        <v>0</v>
      </c>
    </row>
    <row r="64" spans="1:9" ht="13.2" x14ac:dyDescent="0.25">
      <c r="A64" s="28" t="s">
        <v>116</v>
      </c>
      <c r="B64" s="31" t="s">
        <v>117</v>
      </c>
      <c r="C64" s="54">
        <f>+$H$64*0.25</f>
        <v>2628000</v>
      </c>
      <c r="D64" s="54">
        <f t="shared" ref="D64:F64" si="27">+$H$64*0.25</f>
        <v>2628000</v>
      </c>
      <c r="E64" s="54">
        <f t="shared" si="27"/>
        <v>2628000</v>
      </c>
      <c r="F64" s="54">
        <f t="shared" si="27"/>
        <v>2628000</v>
      </c>
      <c r="G64" s="77">
        <f t="shared" si="25"/>
        <v>10512000</v>
      </c>
      <c r="H64" s="60">
        <v>10512000</v>
      </c>
      <c r="I64" s="66">
        <f t="shared" si="26"/>
        <v>0</v>
      </c>
    </row>
    <row r="65" spans="1:9" ht="13.2" hidden="1" x14ac:dyDescent="0.25">
      <c r="A65" s="28" t="s">
        <v>118</v>
      </c>
      <c r="B65" s="31" t="s">
        <v>119</v>
      </c>
      <c r="C65" s="54">
        <f>+$H$65*0.25</f>
        <v>0</v>
      </c>
      <c r="D65" s="54">
        <f t="shared" ref="D65:F65" si="28">+$H$65*0.25</f>
        <v>0</v>
      </c>
      <c r="E65" s="54">
        <f t="shared" si="28"/>
        <v>0</v>
      </c>
      <c r="F65" s="54">
        <f t="shared" si="28"/>
        <v>0</v>
      </c>
      <c r="G65" s="77">
        <f t="shared" si="25"/>
        <v>0</v>
      </c>
      <c r="H65" s="60"/>
      <c r="I65" s="66">
        <f t="shared" si="26"/>
        <v>0</v>
      </c>
    </row>
    <row r="66" spans="1:9" ht="13.2" x14ac:dyDescent="0.25">
      <c r="A66" s="28" t="s">
        <v>120</v>
      </c>
      <c r="B66" s="31" t="s">
        <v>121</v>
      </c>
      <c r="C66" s="54">
        <f>+$H$66*0.25</f>
        <v>5075250</v>
      </c>
      <c r="D66" s="54">
        <f t="shared" ref="D66:F66" si="29">+$H$66*0.25</f>
        <v>5075250</v>
      </c>
      <c r="E66" s="54">
        <f t="shared" si="29"/>
        <v>5075250</v>
      </c>
      <c r="F66" s="54">
        <f t="shared" si="29"/>
        <v>5075250</v>
      </c>
      <c r="G66" s="77">
        <f t="shared" si="25"/>
        <v>20301000</v>
      </c>
      <c r="H66" s="60">
        <v>20301000</v>
      </c>
      <c r="I66" s="66">
        <f t="shared" si="26"/>
        <v>0</v>
      </c>
    </row>
    <row r="67" spans="1:9" ht="13.2" hidden="1" x14ac:dyDescent="0.25">
      <c r="A67" s="28" t="s">
        <v>122</v>
      </c>
      <c r="B67" s="31" t="s">
        <v>123</v>
      </c>
      <c r="C67" s="54"/>
      <c r="D67" s="54"/>
      <c r="E67" s="54"/>
      <c r="F67" s="54"/>
      <c r="G67" s="77">
        <f t="shared" si="25"/>
        <v>0</v>
      </c>
    </row>
    <row r="68" spans="1:9" ht="13.2" x14ac:dyDescent="0.25">
      <c r="A68" s="26" t="s">
        <v>124</v>
      </c>
      <c r="B68" s="43" t="s">
        <v>125</v>
      </c>
      <c r="C68" s="57">
        <f t="shared" ref="C68:H68" si="30">SUM(C69:C75)</f>
        <v>10000000</v>
      </c>
      <c r="D68" s="57">
        <f t="shared" si="30"/>
        <v>1000000</v>
      </c>
      <c r="E68" s="57">
        <f t="shared" si="30"/>
        <v>2000000</v>
      </c>
      <c r="F68" s="57">
        <f t="shared" si="30"/>
        <v>1000000</v>
      </c>
      <c r="G68" s="81">
        <f t="shared" si="30"/>
        <v>14000000</v>
      </c>
      <c r="H68" s="58">
        <f t="shared" si="30"/>
        <v>14000000</v>
      </c>
    </row>
    <row r="69" spans="1:9" ht="13.2" x14ac:dyDescent="0.25">
      <c r="A69" s="28" t="s">
        <v>126</v>
      </c>
      <c r="B69" s="31" t="s">
        <v>127</v>
      </c>
      <c r="C69" s="54">
        <v>10000000</v>
      </c>
      <c r="D69" s="54">
        <v>1000000</v>
      </c>
      <c r="E69" s="54">
        <v>2000000</v>
      </c>
      <c r="F69" s="54">
        <v>1000000</v>
      </c>
      <c r="G69" s="77">
        <f t="shared" ref="G69:G75" si="31">SUM(C69:F69)</f>
        <v>14000000</v>
      </c>
      <c r="H69" s="54">
        <v>14000000</v>
      </c>
      <c r="I69" s="66">
        <f>+H69-C69-D69-E69-F69</f>
        <v>0</v>
      </c>
    </row>
    <row r="70" spans="1:9" ht="13.2" hidden="1" x14ac:dyDescent="0.25">
      <c r="A70" s="28" t="s">
        <v>128</v>
      </c>
      <c r="B70" s="31" t="s">
        <v>129</v>
      </c>
      <c r="C70" s="54">
        <f t="shared" ref="C70:F73" si="32">+H70*0.25</f>
        <v>0</v>
      </c>
      <c r="D70" s="54">
        <f t="shared" si="32"/>
        <v>0</v>
      </c>
      <c r="E70" s="54">
        <f t="shared" si="32"/>
        <v>0</v>
      </c>
      <c r="F70" s="54">
        <f t="shared" si="32"/>
        <v>0</v>
      </c>
      <c r="G70" s="77">
        <f t="shared" si="31"/>
        <v>0</v>
      </c>
    </row>
    <row r="71" spans="1:9" ht="13.2" hidden="1" x14ac:dyDescent="0.25">
      <c r="A71" s="28" t="s">
        <v>130</v>
      </c>
      <c r="B71" s="31" t="s">
        <v>131</v>
      </c>
      <c r="C71" s="54">
        <f t="shared" si="32"/>
        <v>0</v>
      </c>
      <c r="D71" s="54">
        <f t="shared" si="32"/>
        <v>0</v>
      </c>
      <c r="E71" s="54">
        <f t="shared" si="32"/>
        <v>0</v>
      </c>
      <c r="F71" s="54">
        <f t="shared" si="32"/>
        <v>0</v>
      </c>
      <c r="G71" s="77">
        <f t="shared" si="31"/>
        <v>0</v>
      </c>
    </row>
    <row r="72" spans="1:9" ht="13.2" hidden="1" x14ac:dyDescent="0.25">
      <c r="A72" s="28" t="s">
        <v>132</v>
      </c>
      <c r="B72" s="31" t="s">
        <v>133</v>
      </c>
      <c r="C72" s="54">
        <f t="shared" si="32"/>
        <v>0</v>
      </c>
      <c r="D72" s="54">
        <f t="shared" si="32"/>
        <v>0</v>
      </c>
      <c r="E72" s="54">
        <f t="shared" si="32"/>
        <v>0</v>
      </c>
      <c r="F72" s="54">
        <f t="shared" si="32"/>
        <v>0</v>
      </c>
      <c r="G72" s="77">
        <f t="shared" si="31"/>
        <v>0</v>
      </c>
    </row>
    <row r="73" spans="1:9" ht="13.2" hidden="1" x14ac:dyDescent="0.25">
      <c r="A73" s="28" t="s">
        <v>134</v>
      </c>
      <c r="B73" s="31" t="s">
        <v>135</v>
      </c>
      <c r="C73" s="54">
        <f t="shared" si="32"/>
        <v>0</v>
      </c>
      <c r="D73" s="54">
        <f t="shared" si="32"/>
        <v>0</v>
      </c>
      <c r="E73" s="54">
        <f t="shared" si="32"/>
        <v>0</v>
      </c>
      <c r="F73" s="54">
        <f t="shared" si="32"/>
        <v>0</v>
      </c>
      <c r="G73" s="77">
        <f t="shared" si="31"/>
        <v>0</v>
      </c>
    </row>
    <row r="74" spans="1:9" ht="13.2" hidden="1" x14ac:dyDescent="0.25">
      <c r="A74" s="28" t="s">
        <v>136</v>
      </c>
      <c r="B74" s="31" t="s">
        <v>137</v>
      </c>
      <c r="C74" s="54">
        <f>+$H$74*0.25</f>
        <v>0</v>
      </c>
      <c r="D74" s="54">
        <f t="shared" ref="D74:F74" si="33">+$H$74*0.25</f>
        <v>0</v>
      </c>
      <c r="E74" s="54">
        <f t="shared" si="33"/>
        <v>0</v>
      </c>
      <c r="F74" s="54">
        <f t="shared" si="33"/>
        <v>0</v>
      </c>
      <c r="G74" s="77">
        <f t="shared" si="31"/>
        <v>0</v>
      </c>
      <c r="H74" s="60"/>
    </row>
    <row r="75" spans="1:9" ht="13.2" hidden="1" x14ac:dyDescent="0.25">
      <c r="A75" s="30" t="s">
        <v>138</v>
      </c>
      <c r="B75" s="31" t="s">
        <v>139</v>
      </c>
      <c r="C75" s="54">
        <f>+$H$75*0.25</f>
        <v>0</v>
      </c>
      <c r="D75" s="54">
        <f t="shared" ref="D75:F75" si="34">+$H$75*0.25</f>
        <v>0</v>
      </c>
      <c r="E75" s="54">
        <f t="shared" si="34"/>
        <v>0</v>
      </c>
      <c r="F75" s="54">
        <f t="shared" si="34"/>
        <v>0</v>
      </c>
      <c r="G75" s="77">
        <f t="shared" si="31"/>
        <v>0</v>
      </c>
      <c r="H75" s="60"/>
    </row>
    <row r="76" spans="1:9" ht="15" customHeight="1" x14ac:dyDescent="0.25">
      <c r="A76" s="26" t="s">
        <v>140</v>
      </c>
      <c r="B76" s="43" t="s">
        <v>141</v>
      </c>
      <c r="C76" s="57">
        <f t="shared" ref="C76:H76" si="35">SUM(C77:C83)</f>
        <v>5000000</v>
      </c>
      <c r="D76" s="57">
        <f t="shared" si="35"/>
        <v>74329701</v>
      </c>
      <c r="E76" s="57">
        <f t="shared" si="35"/>
        <v>5000000</v>
      </c>
      <c r="F76" s="57">
        <f t="shared" si="35"/>
        <v>5000000</v>
      </c>
      <c r="G76" s="81">
        <f t="shared" si="35"/>
        <v>89329701</v>
      </c>
      <c r="H76" s="58">
        <f t="shared" si="35"/>
        <v>89329701</v>
      </c>
    </row>
    <row r="77" spans="1:9" ht="13.2" hidden="1" x14ac:dyDescent="0.25">
      <c r="A77" s="28" t="s">
        <v>142</v>
      </c>
      <c r="B77" s="31" t="s">
        <v>143</v>
      </c>
      <c r="C77" s="54"/>
      <c r="D77" s="54"/>
      <c r="E77" s="54"/>
      <c r="F77" s="54"/>
      <c r="G77" s="77">
        <f t="shared" ref="G77:G83" si="36">SUM(C77:F77)</f>
        <v>0</v>
      </c>
    </row>
    <row r="78" spans="1:9" ht="13.2" hidden="1" x14ac:dyDescent="0.25">
      <c r="A78" s="28" t="s">
        <v>144</v>
      </c>
      <c r="B78" s="31" t="s">
        <v>145</v>
      </c>
      <c r="C78" s="54"/>
      <c r="D78" s="54"/>
      <c r="E78" s="54"/>
      <c r="F78" s="54"/>
      <c r="G78" s="77">
        <f t="shared" si="36"/>
        <v>0</v>
      </c>
    </row>
    <row r="79" spans="1:9" ht="13.2" hidden="1" x14ac:dyDescent="0.25">
      <c r="A79" s="28" t="s">
        <v>146</v>
      </c>
      <c r="B79" s="31" t="s">
        <v>147</v>
      </c>
      <c r="C79" s="54"/>
      <c r="D79" s="54"/>
      <c r="E79" s="54"/>
      <c r="F79" s="54"/>
      <c r="G79" s="77">
        <f t="shared" si="36"/>
        <v>0</v>
      </c>
    </row>
    <row r="80" spans="1:9" ht="13.2" x14ac:dyDescent="0.25">
      <c r="A80" s="28" t="s">
        <v>148</v>
      </c>
      <c r="B80" s="31" t="s">
        <v>149</v>
      </c>
      <c r="C80" s="54"/>
      <c r="D80" s="54">
        <v>69329701</v>
      </c>
      <c r="E80" s="54"/>
      <c r="F80" s="54"/>
      <c r="G80" s="77">
        <f t="shared" si="36"/>
        <v>69329701</v>
      </c>
      <c r="H80" s="60">
        <v>69329701</v>
      </c>
      <c r="I80" s="66">
        <f t="shared" ref="I80:I82" si="37">+H80-C80-D80-E80-F80</f>
        <v>0</v>
      </c>
    </row>
    <row r="81" spans="1:9" ht="13.2" hidden="1" x14ac:dyDescent="0.25">
      <c r="A81" s="28" t="s">
        <v>150</v>
      </c>
      <c r="B81" s="31" t="s">
        <v>151</v>
      </c>
      <c r="C81" s="54">
        <f>+$H$81*0.25</f>
        <v>0</v>
      </c>
      <c r="D81" s="54">
        <f t="shared" ref="D81:F81" si="38">+$H$81*0.25</f>
        <v>0</v>
      </c>
      <c r="E81" s="54">
        <f t="shared" si="38"/>
        <v>0</v>
      </c>
      <c r="F81" s="54">
        <f t="shared" si="38"/>
        <v>0</v>
      </c>
      <c r="G81" s="77">
        <f t="shared" si="36"/>
        <v>0</v>
      </c>
      <c r="H81" s="60"/>
      <c r="I81" s="66">
        <f t="shared" si="37"/>
        <v>0</v>
      </c>
    </row>
    <row r="82" spans="1:9" ht="13.2" x14ac:dyDescent="0.25">
      <c r="A82" s="28" t="s">
        <v>152</v>
      </c>
      <c r="B82" s="31" t="s">
        <v>153</v>
      </c>
      <c r="C82" s="54">
        <f>+$H$82*0.25</f>
        <v>5000000</v>
      </c>
      <c r="D82" s="54">
        <f t="shared" ref="D82:E82" si="39">+$H$82*0.25</f>
        <v>5000000</v>
      </c>
      <c r="E82" s="54">
        <f t="shared" si="39"/>
        <v>5000000</v>
      </c>
      <c r="F82" s="54">
        <f>+$H$82*0.25</f>
        <v>5000000</v>
      </c>
      <c r="G82" s="77">
        <f t="shared" si="36"/>
        <v>20000000</v>
      </c>
      <c r="H82" s="60">
        <v>20000000</v>
      </c>
      <c r="I82" s="66">
        <f t="shared" si="37"/>
        <v>0</v>
      </c>
    </row>
    <row r="83" spans="1:9" ht="13.2" hidden="1" x14ac:dyDescent="0.25">
      <c r="A83" s="28" t="s">
        <v>154</v>
      </c>
      <c r="B83" s="31" t="s">
        <v>155</v>
      </c>
      <c r="C83" s="54">
        <f>+$H$83*0.25</f>
        <v>0</v>
      </c>
      <c r="D83" s="54">
        <f t="shared" ref="D83:F83" si="40">+$H$83*0.25</f>
        <v>0</v>
      </c>
      <c r="E83" s="54">
        <f t="shared" si="40"/>
        <v>0</v>
      </c>
      <c r="F83" s="54">
        <f t="shared" si="40"/>
        <v>0</v>
      </c>
      <c r="G83" s="77">
        <f t="shared" si="36"/>
        <v>0</v>
      </c>
      <c r="H83" s="60"/>
    </row>
    <row r="84" spans="1:9" ht="13.2" x14ac:dyDescent="0.25">
      <c r="A84" s="26" t="s">
        <v>156</v>
      </c>
      <c r="B84" s="43" t="s">
        <v>157</v>
      </c>
      <c r="C84" s="57">
        <f t="shared" ref="C84:H84" si="41">SUM(C85:C88)</f>
        <v>129900</v>
      </c>
      <c r="D84" s="57">
        <f t="shared" si="41"/>
        <v>129900</v>
      </c>
      <c r="E84" s="57">
        <f t="shared" si="41"/>
        <v>129900</v>
      </c>
      <c r="F84" s="57">
        <f t="shared" si="41"/>
        <v>129900</v>
      </c>
      <c r="G84" s="81">
        <f t="shared" si="41"/>
        <v>519600</v>
      </c>
      <c r="H84" s="58">
        <f t="shared" si="41"/>
        <v>519600</v>
      </c>
    </row>
    <row r="85" spans="1:9" ht="13.2" hidden="1" x14ac:dyDescent="0.25">
      <c r="A85" s="28" t="s">
        <v>158</v>
      </c>
      <c r="B85" s="31" t="s">
        <v>159</v>
      </c>
      <c r="C85" s="54">
        <f>+$H$85*0.25</f>
        <v>0</v>
      </c>
      <c r="D85" s="54">
        <f t="shared" ref="D85:F85" si="42">+$H$85*0.25</f>
        <v>0</v>
      </c>
      <c r="E85" s="54">
        <f t="shared" si="42"/>
        <v>0</v>
      </c>
      <c r="F85" s="54">
        <f t="shared" si="42"/>
        <v>0</v>
      </c>
      <c r="G85" s="77">
        <f t="shared" ref="G85:G88" si="43">SUM(C85:F85)</f>
        <v>0</v>
      </c>
      <c r="H85" s="60"/>
    </row>
    <row r="86" spans="1:9" ht="13.2" x14ac:dyDescent="0.25">
      <c r="A86" s="28" t="s">
        <v>160</v>
      </c>
      <c r="B86" s="31" t="s">
        <v>161</v>
      </c>
      <c r="C86" s="54">
        <f>+$H$86*0.25</f>
        <v>129900</v>
      </c>
      <c r="D86" s="54">
        <f t="shared" ref="D86:F86" si="44">+$H$86*0.25</f>
        <v>129900</v>
      </c>
      <c r="E86" s="54">
        <f t="shared" si="44"/>
        <v>129900</v>
      </c>
      <c r="F86" s="54">
        <f t="shared" si="44"/>
        <v>129900</v>
      </c>
      <c r="G86" s="77">
        <f t="shared" si="43"/>
        <v>519600</v>
      </c>
      <c r="H86" s="60">
        <v>519600</v>
      </c>
      <c r="I86" s="66">
        <f>+H86-C86-D86-E86-F86</f>
        <v>0</v>
      </c>
    </row>
    <row r="87" spans="1:9" ht="13.2" hidden="1" x14ac:dyDescent="0.25">
      <c r="A87" s="28" t="s">
        <v>162</v>
      </c>
      <c r="B87" s="31" t="s">
        <v>163</v>
      </c>
      <c r="C87" s="54"/>
      <c r="D87" s="54"/>
      <c r="E87" s="54"/>
      <c r="F87" s="54"/>
      <c r="G87" s="77">
        <f t="shared" si="43"/>
        <v>0</v>
      </c>
    </row>
    <row r="88" spans="1:9" ht="13.2" hidden="1" x14ac:dyDescent="0.25">
      <c r="A88" s="28" t="s">
        <v>164</v>
      </c>
      <c r="B88" s="31" t="s">
        <v>165</v>
      </c>
      <c r="C88" s="54"/>
      <c r="D88" s="54"/>
      <c r="E88" s="54"/>
      <c r="F88" s="54"/>
      <c r="G88" s="77">
        <f t="shared" si="43"/>
        <v>0</v>
      </c>
    </row>
    <row r="89" spans="1:9" ht="13.2" x14ac:dyDescent="0.25">
      <c r="A89" s="26" t="s">
        <v>166</v>
      </c>
      <c r="B89" s="43" t="s">
        <v>167</v>
      </c>
      <c r="C89" s="57">
        <f t="shared" ref="C89:H89" si="45">SUM(C90:C92)</f>
        <v>9000000</v>
      </c>
      <c r="D89" s="57">
        <f t="shared" si="45"/>
        <v>0</v>
      </c>
      <c r="E89" s="57">
        <f t="shared" si="45"/>
        <v>1000000</v>
      </c>
      <c r="F89" s="57">
        <f t="shared" si="45"/>
        <v>0</v>
      </c>
      <c r="G89" s="81">
        <f t="shared" si="45"/>
        <v>10000000</v>
      </c>
      <c r="H89" s="58">
        <f t="shared" si="45"/>
        <v>10000000</v>
      </c>
    </row>
    <row r="90" spans="1:9" ht="13.2" x14ac:dyDescent="0.25">
      <c r="A90" s="28" t="s">
        <v>168</v>
      </c>
      <c r="B90" s="31" t="s">
        <v>169</v>
      </c>
      <c r="C90" s="54">
        <v>9000000</v>
      </c>
      <c r="D90" s="54"/>
      <c r="E90" s="54">
        <v>1000000</v>
      </c>
      <c r="F90" s="54"/>
      <c r="G90" s="77">
        <f t="shared" ref="G90:G92" si="46">SUM(C90:F90)</f>
        <v>10000000</v>
      </c>
      <c r="H90" s="60">
        <v>10000000</v>
      </c>
      <c r="I90" s="66">
        <f>+H90-C90-D90-E90-F90</f>
        <v>0</v>
      </c>
    </row>
    <row r="91" spans="1:9" ht="13.2" hidden="1" x14ac:dyDescent="0.25">
      <c r="A91" s="28" t="s">
        <v>170</v>
      </c>
      <c r="B91" s="31" t="s">
        <v>171</v>
      </c>
      <c r="C91" s="54"/>
      <c r="D91" s="54"/>
      <c r="E91" s="54"/>
      <c r="F91" s="54"/>
      <c r="G91" s="77">
        <f t="shared" si="46"/>
        <v>0</v>
      </c>
    </row>
    <row r="92" spans="1:9" ht="13.2" hidden="1" x14ac:dyDescent="0.25">
      <c r="A92" s="28" t="s">
        <v>172</v>
      </c>
      <c r="B92" s="31" t="s">
        <v>173</v>
      </c>
      <c r="C92" s="54"/>
      <c r="D92" s="54"/>
      <c r="E92" s="54"/>
      <c r="F92" s="54"/>
      <c r="G92" s="77">
        <f t="shared" si="46"/>
        <v>0</v>
      </c>
    </row>
    <row r="93" spans="1:9" ht="13.2" hidden="1" x14ac:dyDescent="0.25">
      <c r="A93" s="26" t="s">
        <v>174</v>
      </c>
      <c r="B93" s="43" t="s">
        <v>175</v>
      </c>
      <c r="C93" s="57">
        <f t="shared" ref="C93:H93" si="47">SUM(C94:C96)</f>
        <v>0</v>
      </c>
      <c r="D93" s="57">
        <f t="shared" si="47"/>
        <v>0</v>
      </c>
      <c r="E93" s="57">
        <f t="shared" si="47"/>
        <v>0</v>
      </c>
      <c r="F93" s="57">
        <f t="shared" si="47"/>
        <v>0</v>
      </c>
      <c r="G93" s="81">
        <f t="shared" si="47"/>
        <v>0</v>
      </c>
      <c r="H93" s="58">
        <f t="shared" si="47"/>
        <v>0</v>
      </c>
    </row>
    <row r="94" spans="1:9" ht="13.2" hidden="1" x14ac:dyDescent="0.25">
      <c r="A94" s="28" t="s">
        <v>176</v>
      </c>
      <c r="B94" s="31" t="s">
        <v>177</v>
      </c>
      <c r="C94" s="54">
        <f>+$H$94*0.25</f>
        <v>0</v>
      </c>
      <c r="D94" s="54">
        <f t="shared" ref="D94:F94" si="48">+$H$94*0.25</f>
        <v>0</v>
      </c>
      <c r="E94" s="54">
        <f t="shared" si="48"/>
        <v>0</v>
      </c>
      <c r="F94" s="54">
        <f t="shared" si="48"/>
        <v>0</v>
      </c>
      <c r="G94" s="77">
        <f t="shared" ref="G94:G96" si="49">SUM(C94:F94)</f>
        <v>0</v>
      </c>
    </row>
    <row r="95" spans="1:9" ht="13.2" hidden="1" x14ac:dyDescent="0.25">
      <c r="A95" s="28" t="s">
        <v>178</v>
      </c>
      <c r="B95" s="31" t="s">
        <v>179</v>
      </c>
      <c r="C95" s="54"/>
      <c r="D95" s="54"/>
      <c r="E95" s="54"/>
      <c r="F95" s="54"/>
      <c r="G95" s="77">
        <f t="shared" si="49"/>
        <v>0</v>
      </c>
    </row>
    <row r="96" spans="1:9" ht="13.2" hidden="1" x14ac:dyDescent="0.25">
      <c r="A96" s="28" t="s">
        <v>180</v>
      </c>
      <c r="B96" s="31" t="s">
        <v>181</v>
      </c>
      <c r="C96" s="54"/>
      <c r="D96" s="54"/>
      <c r="E96" s="54"/>
      <c r="F96" s="54"/>
      <c r="G96" s="77">
        <f t="shared" si="49"/>
        <v>0</v>
      </c>
    </row>
    <row r="97" spans="1:8" ht="13.2" hidden="1" x14ac:dyDescent="0.25">
      <c r="A97" s="26" t="s">
        <v>182</v>
      </c>
      <c r="B97" s="43" t="s">
        <v>183</v>
      </c>
      <c r="C97" s="57">
        <f t="shared" ref="C97:H97" si="50">SUM(C98:C106)</f>
        <v>0</v>
      </c>
      <c r="D97" s="57">
        <f t="shared" si="50"/>
        <v>0</v>
      </c>
      <c r="E97" s="57">
        <f t="shared" si="50"/>
        <v>0</v>
      </c>
      <c r="F97" s="57">
        <f t="shared" si="50"/>
        <v>0</v>
      </c>
      <c r="G97" s="81">
        <f t="shared" si="50"/>
        <v>0</v>
      </c>
      <c r="H97" s="58">
        <f t="shared" si="50"/>
        <v>0</v>
      </c>
    </row>
    <row r="98" spans="1:8" ht="13.2" hidden="1" x14ac:dyDescent="0.25">
      <c r="A98" s="28" t="s">
        <v>184</v>
      </c>
      <c r="B98" s="31" t="s">
        <v>185</v>
      </c>
      <c r="C98" s="54"/>
      <c r="D98" s="54"/>
      <c r="E98" s="54"/>
      <c r="F98" s="54"/>
      <c r="G98" s="77">
        <f t="shared" ref="G98:G106" si="51">SUM(C98:F98)</f>
        <v>0</v>
      </c>
    </row>
    <row r="99" spans="1:8" ht="13.2" hidden="1" x14ac:dyDescent="0.25">
      <c r="A99" s="28" t="s">
        <v>186</v>
      </c>
      <c r="B99" s="31" t="s">
        <v>187</v>
      </c>
      <c r="C99" s="54"/>
      <c r="D99" s="54"/>
      <c r="E99" s="54"/>
      <c r="F99" s="54"/>
      <c r="G99" s="77">
        <f t="shared" si="51"/>
        <v>0</v>
      </c>
    </row>
    <row r="100" spans="1:8" ht="13.2" hidden="1" x14ac:dyDescent="0.25">
      <c r="A100" s="28" t="s">
        <v>188</v>
      </c>
      <c r="B100" s="31" t="s">
        <v>189</v>
      </c>
      <c r="C100" s="54"/>
      <c r="D100" s="54"/>
      <c r="E100" s="54"/>
      <c r="F100" s="54"/>
      <c r="G100" s="77">
        <f t="shared" si="51"/>
        <v>0</v>
      </c>
    </row>
    <row r="101" spans="1:8" ht="13.2" hidden="1" x14ac:dyDescent="0.25">
      <c r="A101" s="28" t="s">
        <v>190</v>
      </c>
      <c r="B101" s="31" t="s">
        <v>191</v>
      </c>
      <c r="C101" s="54"/>
      <c r="D101" s="54"/>
      <c r="E101" s="54"/>
      <c r="F101" s="54"/>
      <c r="G101" s="77">
        <f t="shared" si="51"/>
        <v>0</v>
      </c>
    </row>
    <row r="102" spans="1:8" ht="13.2" hidden="1" x14ac:dyDescent="0.25">
      <c r="A102" s="28" t="s">
        <v>192</v>
      </c>
      <c r="B102" s="31" t="s">
        <v>193</v>
      </c>
      <c r="C102" s="54">
        <f>+$H$102*0.25</f>
        <v>0</v>
      </c>
      <c r="D102" s="54">
        <f t="shared" ref="D102:F102" si="52">+$H$102*0.25</f>
        <v>0</v>
      </c>
      <c r="E102" s="54">
        <f t="shared" si="52"/>
        <v>0</v>
      </c>
      <c r="F102" s="54">
        <f t="shared" si="52"/>
        <v>0</v>
      </c>
      <c r="G102" s="77">
        <f t="shared" si="51"/>
        <v>0</v>
      </c>
      <c r="H102" s="60"/>
    </row>
    <row r="103" spans="1:8" ht="13.2" hidden="1" x14ac:dyDescent="0.25">
      <c r="A103" s="28" t="s">
        <v>194</v>
      </c>
      <c r="B103" s="31" t="s">
        <v>195</v>
      </c>
      <c r="C103" s="54">
        <f>+$H$103*0.25</f>
        <v>0</v>
      </c>
      <c r="D103" s="54">
        <f t="shared" ref="D103:F103" si="53">+$H$103*0.25</f>
        <v>0</v>
      </c>
      <c r="E103" s="54">
        <f t="shared" si="53"/>
        <v>0</v>
      </c>
      <c r="F103" s="54">
        <f t="shared" si="53"/>
        <v>0</v>
      </c>
      <c r="G103" s="77">
        <f t="shared" si="51"/>
        <v>0</v>
      </c>
      <c r="H103" s="60"/>
    </row>
    <row r="104" spans="1:8" ht="13.2" hidden="1" x14ac:dyDescent="0.25">
      <c r="A104" s="28" t="s">
        <v>196</v>
      </c>
      <c r="B104" s="31" t="s">
        <v>197</v>
      </c>
      <c r="C104" s="54">
        <f>+$H$104*0.25</f>
        <v>0</v>
      </c>
      <c r="D104" s="54">
        <f t="shared" ref="D104:F104" si="54">+$H$104*0.25</f>
        <v>0</v>
      </c>
      <c r="E104" s="54">
        <f t="shared" si="54"/>
        <v>0</v>
      </c>
      <c r="F104" s="54">
        <f t="shared" si="54"/>
        <v>0</v>
      </c>
      <c r="G104" s="77">
        <f t="shared" si="51"/>
        <v>0</v>
      </c>
      <c r="H104" s="60"/>
    </row>
    <row r="105" spans="1:8" ht="13.2" hidden="1" x14ac:dyDescent="0.25">
      <c r="A105" s="28" t="s">
        <v>198</v>
      </c>
      <c r="B105" s="31" t="s">
        <v>199</v>
      </c>
      <c r="C105" s="54">
        <f>+$H$105*0.25</f>
        <v>0</v>
      </c>
      <c r="D105" s="54">
        <f t="shared" ref="D105:F105" si="55">+$H$105*0.25</f>
        <v>0</v>
      </c>
      <c r="E105" s="54">
        <f t="shared" si="55"/>
        <v>0</v>
      </c>
      <c r="F105" s="54">
        <f t="shared" si="55"/>
        <v>0</v>
      </c>
      <c r="G105" s="77">
        <f t="shared" si="51"/>
        <v>0</v>
      </c>
      <c r="H105" s="60"/>
    </row>
    <row r="106" spans="1:8" ht="13.2" hidden="1" x14ac:dyDescent="0.25">
      <c r="A106" s="28" t="s">
        <v>200</v>
      </c>
      <c r="B106" s="31" t="s">
        <v>201</v>
      </c>
      <c r="C106" s="54"/>
      <c r="D106" s="54"/>
      <c r="E106" s="54"/>
      <c r="F106" s="54"/>
      <c r="G106" s="77">
        <f t="shared" si="51"/>
        <v>0</v>
      </c>
    </row>
    <row r="107" spans="1:8" ht="13.2" hidden="1" x14ac:dyDescent="0.25">
      <c r="A107" s="26" t="s">
        <v>202</v>
      </c>
      <c r="B107" s="43" t="s">
        <v>203</v>
      </c>
      <c r="C107" s="57">
        <f t="shared" ref="C107:H107" si="56">SUM(C108:C111)</f>
        <v>0</v>
      </c>
      <c r="D107" s="57">
        <f t="shared" si="56"/>
        <v>0</v>
      </c>
      <c r="E107" s="57">
        <f t="shared" si="56"/>
        <v>0</v>
      </c>
      <c r="F107" s="57">
        <f t="shared" si="56"/>
        <v>0</v>
      </c>
      <c r="G107" s="81">
        <f t="shared" si="56"/>
        <v>0</v>
      </c>
      <c r="H107" s="58">
        <f t="shared" si="56"/>
        <v>0</v>
      </c>
    </row>
    <row r="108" spans="1:8" ht="13.2" hidden="1" x14ac:dyDescent="0.25">
      <c r="A108" s="28" t="s">
        <v>204</v>
      </c>
      <c r="B108" s="31" t="s">
        <v>205</v>
      </c>
      <c r="C108" s="54"/>
      <c r="D108" s="54"/>
      <c r="E108" s="54"/>
      <c r="F108" s="54"/>
      <c r="G108" s="77">
        <f t="shared" ref="G108:G111" si="57">SUM(C108:F108)</f>
        <v>0</v>
      </c>
    </row>
    <row r="109" spans="1:8" ht="13.2" hidden="1" x14ac:dyDescent="0.25">
      <c r="A109" s="28" t="s">
        <v>206</v>
      </c>
      <c r="B109" s="50" t="s">
        <v>598</v>
      </c>
      <c r="C109" s="54"/>
      <c r="D109" s="54"/>
      <c r="E109" s="54"/>
      <c r="F109" s="54"/>
      <c r="G109" s="77">
        <f t="shared" si="57"/>
        <v>0</v>
      </c>
    </row>
    <row r="110" spans="1:8" ht="13.2" hidden="1" x14ac:dyDescent="0.25">
      <c r="A110" s="28" t="s">
        <v>208</v>
      </c>
      <c r="B110" s="31" t="s">
        <v>209</v>
      </c>
      <c r="C110" s="54"/>
      <c r="D110" s="54"/>
      <c r="E110" s="54"/>
      <c r="F110" s="54"/>
      <c r="G110" s="77">
        <f t="shared" si="57"/>
        <v>0</v>
      </c>
    </row>
    <row r="111" spans="1:8" ht="13.2" hidden="1" x14ac:dyDescent="0.25">
      <c r="A111" s="28" t="s">
        <v>210</v>
      </c>
      <c r="B111" s="31" t="s">
        <v>211</v>
      </c>
      <c r="C111" s="54"/>
      <c r="D111" s="54"/>
      <c r="E111" s="54"/>
      <c r="F111" s="54"/>
      <c r="G111" s="77">
        <f t="shared" si="57"/>
        <v>0</v>
      </c>
    </row>
    <row r="112" spans="1:8" ht="13.2" x14ac:dyDescent="0.25">
      <c r="A112" s="26" t="s">
        <v>212</v>
      </c>
      <c r="B112" s="43" t="s">
        <v>213</v>
      </c>
      <c r="C112" s="57">
        <f t="shared" ref="C112:H112" si="58">SUM(C113:C118)</f>
        <v>100000</v>
      </c>
      <c r="D112" s="57">
        <f t="shared" si="58"/>
        <v>100000</v>
      </c>
      <c r="E112" s="57">
        <f t="shared" si="58"/>
        <v>100000</v>
      </c>
      <c r="F112" s="57">
        <f t="shared" si="58"/>
        <v>100000</v>
      </c>
      <c r="G112" s="81">
        <f t="shared" si="58"/>
        <v>400000</v>
      </c>
      <c r="H112" s="58">
        <f t="shared" si="58"/>
        <v>400000</v>
      </c>
    </row>
    <row r="113" spans="1:9" ht="13.2" hidden="1" x14ac:dyDescent="0.25">
      <c r="A113" s="28" t="s">
        <v>214</v>
      </c>
      <c r="B113" s="31" t="s">
        <v>215</v>
      </c>
      <c r="C113" s="54"/>
      <c r="D113" s="54"/>
      <c r="E113" s="54"/>
      <c r="F113" s="54"/>
      <c r="G113" s="77">
        <f t="shared" ref="G113:G118" si="59">SUM(C113:F113)</f>
        <v>0</v>
      </c>
    </row>
    <row r="114" spans="1:9" ht="13.2" hidden="1" x14ac:dyDescent="0.25">
      <c r="A114" s="28" t="s">
        <v>216</v>
      </c>
      <c r="B114" s="31" t="s">
        <v>217</v>
      </c>
      <c r="C114" s="54"/>
      <c r="D114" s="54"/>
      <c r="E114" s="54"/>
      <c r="F114" s="54"/>
      <c r="G114" s="77">
        <f t="shared" si="59"/>
        <v>0</v>
      </c>
    </row>
    <row r="115" spans="1:9" ht="13.2" hidden="1" x14ac:dyDescent="0.25">
      <c r="A115" s="28" t="s">
        <v>218</v>
      </c>
      <c r="B115" s="31" t="s">
        <v>219</v>
      </c>
      <c r="C115" s="54"/>
      <c r="D115" s="54"/>
      <c r="E115" s="54"/>
      <c r="F115" s="54"/>
      <c r="G115" s="77">
        <f t="shared" si="59"/>
        <v>0</v>
      </c>
    </row>
    <row r="116" spans="1:9" ht="13.2" hidden="1" x14ac:dyDescent="0.25">
      <c r="A116" s="28" t="s">
        <v>220</v>
      </c>
      <c r="B116" s="31" t="s">
        <v>221</v>
      </c>
      <c r="C116" s="54"/>
      <c r="D116" s="54"/>
      <c r="E116" s="54"/>
      <c r="F116" s="54"/>
      <c r="G116" s="77">
        <f t="shared" si="59"/>
        <v>0</v>
      </c>
    </row>
    <row r="117" spans="1:9" ht="13.2" x14ac:dyDescent="0.25">
      <c r="A117" s="28" t="s">
        <v>222</v>
      </c>
      <c r="B117" s="31" t="s">
        <v>223</v>
      </c>
      <c r="C117" s="54">
        <f>+$H$117*0.25</f>
        <v>100000</v>
      </c>
      <c r="D117" s="54">
        <f t="shared" ref="D117:F117" si="60">+$H$117*0.25</f>
        <v>100000</v>
      </c>
      <c r="E117" s="54">
        <f t="shared" si="60"/>
        <v>100000</v>
      </c>
      <c r="F117" s="54">
        <f t="shared" si="60"/>
        <v>100000</v>
      </c>
      <c r="G117" s="77">
        <f t="shared" si="59"/>
        <v>400000</v>
      </c>
      <c r="H117" s="54">
        <v>400000</v>
      </c>
      <c r="I117" s="66">
        <f>+H117-C117-D117-E117-F117</f>
        <v>0</v>
      </c>
    </row>
    <row r="118" spans="1:9" ht="13.2" hidden="1" x14ac:dyDescent="0.25">
      <c r="A118" s="28" t="s">
        <v>224</v>
      </c>
      <c r="B118" s="31" t="s">
        <v>225</v>
      </c>
      <c r="C118" s="54"/>
      <c r="D118" s="54"/>
      <c r="E118" s="54"/>
      <c r="F118" s="54"/>
      <c r="G118" s="77">
        <f t="shared" si="59"/>
        <v>0</v>
      </c>
    </row>
    <row r="119" spans="1:9" ht="13.2" x14ac:dyDescent="0.25">
      <c r="A119" s="26">
        <v>2</v>
      </c>
      <c r="B119" s="43" t="s">
        <v>226</v>
      </c>
      <c r="C119" s="57">
        <f t="shared" ref="C119:H119" si="61">+C120+C126+C131+C139+C142+C147</f>
        <v>175000</v>
      </c>
      <c r="D119" s="57">
        <f t="shared" si="61"/>
        <v>175000</v>
      </c>
      <c r="E119" s="57">
        <f t="shared" si="61"/>
        <v>175000</v>
      </c>
      <c r="F119" s="57">
        <f t="shared" si="61"/>
        <v>175000</v>
      </c>
      <c r="G119" s="81">
        <f t="shared" si="61"/>
        <v>700000</v>
      </c>
      <c r="H119" s="58">
        <f t="shared" si="61"/>
        <v>700000</v>
      </c>
    </row>
    <row r="120" spans="1:9" ht="13.2" x14ac:dyDescent="0.25">
      <c r="A120" s="26" t="s">
        <v>227</v>
      </c>
      <c r="B120" s="43" t="s">
        <v>228</v>
      </c>
      <c r="C120" s="57">
        <f t="shared" ref="C120:H120" si="62">SUM(C121:C125)</f>
        <v>175000</v>
      </c>
      <c r="D120" s="57">
        <f t="shared" si="62"/>
        <v>175000</v>
      </c>
      <c r="E120" s="57">
        <f t="shared" si="62"/>
        <v>175000</v>
      </c>
      <c r="F120" s="57">
        <f t="shared" si="62"/>
        <v>175000</v>
      </c>
      <c r="G120" s="81">
        <f t="shared" si="62"/>
        <v>700000</v>
      </c>
      <c r="H120" s="58">
        <f t="shared" si="62"/>
        <v>700000</v>
      </c>
    </row>
    <row r="121" spans="1:9" ht="13.2" x14ac:dyDescent="0.25">
      <c r="A121" s="28" t="s">
        <v>229</v>
      </c>
      <c r="B121" s="31" t="s">
        <v>230</v>
      </c>
      <c r="C121" s="54">
        <f>+$H$121*0.25</f>
        <v>175000</v>
      </c>
      <c r="D121" s="54">
        <f t="shared" ref="D121:F121" si="63">+$H$121*0.25</f>
        <v>175000</v>
      </c>
      <c r="E121" s="54">
        <f t="shared" si="63"/>
        <v>175000</v>
      </c>
      <c r="F121" s="54">
        <f t="shared" si="63"/>
        <v>175000</v>
      </c>
      <c r="G121" s="77">
        <f t="shared" ref="G121:G125" si="64">SUM(C121:F121)</f>
        <v>700000</v>
      </c>
      <c r="H121" s="54">
        <v>700000</v>
      </c>
      <c r="I121" s="66">
        <f>+H121-C121-D121-E121-F121</f>
        <v>0</v>
      </c>
    </row>
    <row r="122" spans="1:9" ht="13.2" hidden="1" x14ac:dyDescent="0.25">
      <c r="A122" s="28" t="s">
        <v>231</v>
      </c>
      <c r="B122" s="31" t="s">
        <v>232</v>
      </c>
      <c r="C122" s="54"/>
      <c r="D122" s="54"/>
      <c r="E122" s="54"/>
      <c r="F122" s="54"/>
      <c r="G122" s="77">
        <f t="shared" si="64"/>
        <v>0</v>
      </c>
    </row>
    <row r="123" spans="1:9" ht="13.2" hidden="1" x14ac:dyDescent="0.25">
      <c r="A123" s="28" t="s">
        <v>233</v>
      </c>
      <c r="B123" s="31" t="s">
        <v>234</v>
      </c>
      <c r="C123" s="54"/>
      <c r="D123" s="54"/>
      <c r="E123" s="54"/>
      <c r="F123" s="54"/>
      <c r="G123" s="77">
        <f t="shared" si="64"/>
        <v>0</v>
      </c>
    </row>
    <row r="124" spans="1:9" ht="13.2" hidden="1" x14ac:dyDescent="0.25">
      <c r="A124" s="28" t="s">
        <v>235</v>
      </c>
      <c r="B124" s="31" t="s">
        <v>236</v>
      </c>
      <c r="C124" s="54"/>
      <c r="D124" s="54"/>
      <c r="E124" s="54"/>
      <c r="F124" s="54"/>
      <c r="G124" s="77">
        <f t="shared" si="64"/>
        <v>0</v>
      </c>
    </row>
    <row r="125" spans="1:9" s="4" customFormat="1" ht="13.2" hidden="1" x14ac:dyDescent="0.25">
      <c r="A125" s="30" t="s">
        <v>237</v>
      </c>
      <c r="B125" s="31" t="s">
        <v>238</v>
      </c>
      <c r="C125" s="59"/>
      <c r="D125" s="59"/>
      <c r="E125" s="59"/>
      <c r="F125" s="59"/>
      <c r="G125" s="77">
        <f t="shared" si="64"/>
        <v>0</v>
      </c>
      <c r="H125" s="59"/>
    </row>
    <row r="126" spans="1:9" ht="13.2" hidden="1" x14ac:dyDescent="0.25">
      <c r="A126" s="26" t="s">
        <v>239</v>
      </c>
      <c r="B126" s="43" t="s">
        <v>240</v>
      </c>
      <c r="C126" s="57">
        <f t="shared" ref="C126:H126" si="65">SUM(C127:C130)</f>
        <v>0</v>
      </c>
      <c r="D126" s="57">
        <f t="shared" si="65"/>
        <v>0</v>
      </c>
      <c r="E126" s="57">
        <f t="shared" si="65"/>
        <v>0</v>
      </c>
      <c r="F126" s="57">
        <f t="shared" si="65"/>
        <v>0</v>
      </c>
      <c r="G126" s="81">
        <f t="shared" si="65"/>
        <v>0</v>
      </c>
      <c r="H126" s="58">
        <f t="shared" si="65"/>
        <v>0</v>
      </c>
    </row>
    <row r="127" spans="1:9" ht="13.2" hidden="1" x14ac:dyDescent="0.25">
      <c r="A127" s="28" t="s">
        <v>241</v>
      </c>
      <c r="B127" s="31" t="s">
        <v>242</v>
      </c>
      <c r="C127" s="54"/>
      <c r="D127" s="54"/>
      <c r="E127" s="54"/>
      <c r="F127" s="54"/>
      <c r="G127" s="77">
        <f t="shared" ref="G127:G130" si="66">SUM(C127:F127)</f>
        <v>0</v>
      </c>
    </row>
    <row r="128" spans="1:9" ht="13.2" hidden="1" x14ac:dyDescent="0.25">
      <c r="A128" s="28" t="s">
        <v>243</v>
      </c>
      <c r="B128" s="31" t="s">
        <v>244</v>
      </c>
      <c r="C128" s="54"/>
      <c r="D128" s="54"/>
      <c r="E128" s="54"/>
      <c r="F128" s="54"/>
      <c r="G128" s="77">
        <f t="shared" si="66"/>
        <v>0</v>
      </c>
    </row>
    <row r="129" spans="1:8" ht="13.2" hidden="1" x14ac:dyDescent="0.25">
      <c r="A129" s="28" t="s">
        <v>245</v>
      </c>
      <c r="B129" s="31" t="s">
        <v>246</v>
      </c>
      <c r="C129" s="54"/>
      <c r="D129" s="54"/>
      <c r="E129" s="54"/>
      <c r="F129" s="54"/>
      <c r="G129" s="77">
        <f t="shared" si="66"/>
        <v>0</v>
      </c>
    </row>
    <row r="130" spans="1:8" ht="13.2" hidden="1" x14ac:dyDescent="0.25">
      <c r="A130" s="28" t="s">
        <v>247</v>
      </c>
      <c r="B130" s="31" t="s">
        <v>248</v>
      </c>
      <c r="C130" s="54"/>
      <c r="D130" s="54"/>
      <c r="E130" s="54"/>
      <c r="F130" s="54"/>
      <c r="G130" s="77">
        <f t="shared" si="66"/>
        <v>0</v>
      </c>
    </row>
    <row r="131" spans="1:8" ht="13.2" hidden="1" x14ac:dyDescent="0.25">
      <c r="A131" s="26" t="s">
        <v>249</v>
      </c>
      <c r="B131" s="43" t="s">
        <v>250</v>
      </c>
      <c r="C131" s="57">
        <f t="shared" ref="C131:H131" si="67">SUM(C132:C138)</f>
        <v>0</v>
      </c>
      <c r="D131" s="57">
        <f t="shared" si="67"/>
        <v>0</v>
      </c>
      <c r="E131" s="57">
        <f t="shared" si="67"/>
        <v>0</v>
      </c>
      <c r="F131" s="57">
        <f t="shared" si="67"/>
        <v>0</v>
      </c>
      <c r="G131" s="81">
        <f t="shared" si="67"/>
        <v>0</v>
      </c>
      <c r="H131" s="58">
        <f t="shared" si="67"/>
        <v>0</v>
      </c>
    </row>
    <row r="132" spans="1:8" ht="13.2" hidden="1" x14ac:dyDescent="0.25">
      <c r="A132" s="28" t="s">
        <v>251</v>
      </c>
      <c r="B132" s="31" t="s">
        <v>252</v>
      </c>
      <c r="C132" s="54"/>
      <c r="D132" s="54"/>
      <c r="E132" s="54"/>
      <c r="F132" s="54"/>
      <c r="G132" s="77">
        <f t="shared" ref="G132:G138" si="68">SUM(C132:F132)</f>
        <v>0</v>
      </c>
    </row>
    <row r="133" spans="1:8" ht="13.2" hidden="1" x14ac:dyDescent="0.25">
      <c r="A133" s="28" t="s">
        <v>253</v>
      </c>
      <c r="B133" s="31" t="s">
        <v>254</v>
      </c>
      <c r="C133" s="54"/>
      <c r="D133" s="54"/>
      <c r="E133" s="54"/>
      <c r="F133" s="54"/>
      <c r="G133" s="77">
        <f t="shared" si="68"/>
        <v>0</v>
      </c>
    </row>
    <row r="134" spans="1:8" ht="13.2" hidden="1" x14ac:dyDescent="0.25">
      <c r="A134" s="28" t="s">
        <v>255</v>
      </c>
      <c r="B134" s="31" t="s">
        <v>256</v>
      </c>
      <c r="C134" s="54"/>
      <c r="D134" s="54"/>
      <c r="E134" s="54"/>
      <c r="F134" s="54"/>
      <c r="G134" s="77">
        <f t="shared" si="68"/>
        <v>0</v>
      </c>
    </row>
    <row r="135" spans="1:8" ht="13.2" hidden="1" x14ac:dyDescent="0.25">
      <c r="A135" s="28" t="s">
        <v>257</v>
      </c>
      <c r="B135" s="31" t="s">
        <v>258</v>
      </c>
      <c r="C135" s="54">
        <f>+$H$135*0.25</f>
        <v>0</v>
      </c>
      <c r="D135" s="54">
        <f t="shared" ref="D135:F135" si="69">+$H$135*0.25</f>
        <v>0</v>
      </c>
      <c r="E135" s="54">
        <f t="shared" si="69"/>
        <v>0</v>
      </c>
      <c r="F135" s="54">
        <f t="shared" si="69"/>
        <v>0</v>
      </c>
      <c r="G135" s="77">
        <f t="shared" si="68"/>
        <v>0</v>
      </c>
      <c r="H135" s="60"/>
    </row>
    <row r="136" spans="1:8" ht="13.2" hidden="1" x14ac:dyDescent="0.25">
      <c r="A136" s="28" t="s">
        <v>259</v>
      </c>
      <c r="B136" s="31" t="s">
        <v>260</v>
      </c>
      <c r="C136" s="54"/>
      <c r="D136" s="54"/>
      <c r="E136" s="54"/>
      <c r="F136" s="54"/>
      <c r="G136" s="77">
        <f t="shared" si="68"/>
        <v>0</v>
      </c>
    </row>
    <row r="137" spans="1:8" ht="13.2" hidden="1" x14ac:dyDescent="0.25">
      <c r="A137" s="28" t="s">
        <v>261</v>
      </c>
      <c r="B137" s="31" t="s">
        <v>262</v>
      </c>
      <c r="C137" s="54"/>
      <c r="D137" s="54"/>
      <c r="E137" s="54"/>
      <c r="F137" s="54"/>
      <c r="G137" s="77">
        <f t="shared" si="68"/>
        <v>0</v>
      </c>
    </row>
    <row r="138" spans="1:8" s="4" customFormat="1" ht="13.2" hidden="1" x14ac:dyDescent="0.25">
      <c r="A138" s="30" t="s">
        <v>263</v>
      </c>
      <c r="B138" s="31" t="s">
        <v>264</v>
      </c>
      <c r="C138" s="59"/>
      <c r="D138" s="59"/>
      <c r="E138" s="59"/>
      <c r="F138" s="59"/>
      <c r="G138" s="77">
        <f t="shared" si="68"/>
        <v>0</v>
      </c>
      <c r="H138" s="59"/>
    </row>
    <row r="139" spans="1:8" ht="13.2" hidden="1" x14ac:dyDescent="0.25">
      <c r="A139" s="26" t="s">
        <v>265</v>
      </c>
      <c r="B139" s="43" t="s">
        <v>266</v>
      </c>
      <c r="C139" s="57">
        <f t="shared" ref="C139:H139" si="70">SUM(C140:C141)</f>
        <v>0</v>
      </c>
      <c r="D139" s="57">
        <f t="shared" si="70"/>
        <v>0</v>
      </c>
      <c r="E139" s="57">
        <f t="shared" si="70"/>
        <v>0</v>
      </c>
      <c r="F139" s="57">
        <f t="shared" si="70"/>
        <v>0</v>
      </c>
      <c r="G139" s="81">
        <f t="shared" si="70"/>
        <v>0</v>
      </c>
      <c r="H139" s="58">
        <f t="shared" si="70"/>
        <v>0</v>
      </c>
    </row>
    <row r="140" spans="1:8" ht="13.2" hidden="1" x14ac:dyDescent="0.25">
      <c r="A140" s="28" t="s">
        <v>267</v>
      </c>
      <c r="B140" s="31" t="s">
        <v>268</v>
      </c>
      <c r="C140" s="54"/>
      <c r="D140" s="54"/>
      <c r="E140" s="54"/>
      <c r="F140" s="54"/>
      <c r="G140" s="77">
        <f t="shared" ref="G140:G141" si="71">SUM(C140:F140)</f>
        <v>0</v>
      </c>
    </row>
    <row r="141" spans="1:8" ht="13.2" hidden="1" x14ac:dyDescent="0.25">
      <c r="A141" s="28" t="s">
        <v>269</v>
      </c>
      <c r="B141" s="31" t="s">
        <v>270</v>
      </c>
      <c r="C141" s="54">
        <f>+$H$141*0.25</f>
        <v>0</v>
      </c>
      <c r="D141" s="54">
        <f t="shared" ref="D141:F141" si="72">+$H$141*0.25</f>
        <v>0</v>
      </c>
      <c r="E141" s="54">
        <f t="shared" si="72"/>
        <v>0</v>
      </c>
      <c r="F141" s="54">
        <f t="shared" si="72"/>
        <v>0</v>
      </c>
      <c r="G141" s="77">
        <f t="shared" si="71"/>
        <v>0</v>
      </c>
      <c r="H141" s="60"/>
    </row>
    <row r="142" spans="1:8" ht="13.2" hidden="1" x14ac:dyDescent="0.25">
      <c r="A142" s="26" t="s">
        <v>271</v>
      </c>
      <c r="B142" s="43" t="s">
        <v>272</v>
      </c>
      <c r="C142" s="57">
        <f t="shared" ref="C142:H142" si="73">SUM(C143:C146)</f>
        <v>0</v>
      </c>
      <c r="D142" s="57">
        <f t="shared" si="73"/>
        <v>0</v>
      </c>
      <c r="E142" s="57">
        <f t="shared" si="73"/>
        <v>0</v>
      </c>
      <c r="F142" s="57">
        <f t="shared" si="73"/>
        <v>0</v>
      </c>
      <c r="G142" s="81">
        <f t="shared" si="73"/>
        <v>0</v>
      </c>
      <c r="H142" s="58">
        <f t="shared" si="73"/>
        <v>0</v>
      </c>
    </row>
    <row r="143" spans="1:8" ht="13.2" hidden="1" x14ac:dyDescent="0.25">
      <c r="A143" s="28" t="s">
        <v>273</v>
      </c>
      <c r="B143" s="31" t="s">
        <v>274</v>
      </c>
      <c r="C143" s="54"/>
      <c r="D143" s="54"/>
      <c r="E143" s="54"/>
      <c r="F143" s="54"/>
      <c r="G143" s="77">
        <f t="shared" ref="G143:G146" si="74">SUM(C143:F143)</f>
        <v>0</v>
      </c>
    </row>
    <row r="144" spans="1:8" ht="13.2" hidden="1" x14ac:dyDescent="0.25">
      <c r="A144" s="28" t="s">
        <v>275</v>
      </c>
      <c r="B144" s="31" t="s">
        <v>276</v>
      </c>
      <c r="C144" s="54"/>
      <c r="D144" s="54"/>
      <c r="E144" s="54"/>
      <c r="F144" s="54"/>
      <c r="G144" s="77">
        <f t="shared" si="74"/>
        <v>0</v>
      </c>
    </row>
    <row r="145" spans="1:8" ht="13.2" hidden="1" x14ac:dyDescent="0.25">
      <c r="A145" s="28" t="s">
        <v>277</v>
      </c>
      <c r="B145" s="31" t="s">
        <v>278</v>
      </c>
      <c r="C145" s="54"/>
      <c r="D145" s="54"/>
      <c r="E145" s="54"/>
      <c r="F145" s="54"/>
      <c r="G145" s="77">
        <f t="shared" si="74"/>
        <v>0</v>
      </c>
    </row>
    <row r="146" spans="1:8" ht="13.2" hidden="1" x14ac:dyDescent="0.25">
      <c r="A146" s="28" t="s">
        <v>279</v>
      </c>
      <c r="B146" s="31" t="s">
        <v>280</v>
      </c>
      <c r="C146" s="54"/>
      <c r="D146" s="54"/>
      <c r="E146" s="54"/>
      <c r="F146" s="54"/>
      <c r="G146" s="77">
        <f t="shared" si="74"/>
        <v>0</v>
      </c>
    </row>
    <row r="147" spans="1:8" ht="13.2" hidden="1" x14ac:dyDescent="0.25">
      <c r="A147" s="26" t="s">
        <v>281</v>
      </c>
      <c r="B147" s="43" t="s">
        <v>282</v>
      </c>
      <c r="C147" s="57">
        <f t="shared" ref="C147:H147" si="75">SUM(C148:C155)</f>
        <v>0</v>
      </c>
      <c r="D147" s="57">
        <f t="shared" si="75"/>
        <v>0</v>
      </c>
      <c r="E147" s="57">
        <f t="shared" si="75"/>
        <v>0</v>
      </c>
      <c r="F147" s="57">
        <f t="shared" si="75"/>
        <v>0</v>
      </c>
      <c r="G147" s="81">
        <f t="shared" si="75"/>
        <v>0</v>
      </c>
      <c r="H147" s="58">
        <f t="shared" si="75"/>
        <v>0</v>
      </c>
    </row>
    <row r="148" spans="1:8" ht="13.2" hidden="1" x14ac:dyDescent="0.25">
      <c r="A148" s="28" t="s">
        <v>283</v>
      </c>
      <c r="B148" s="31" t="s">
        <v>284</v>
      </c>
      <c r="C148" s="54">
        <f>+$H$148*0.25</f>
        <v>0</v>
      </c>
      <c r="D148" s="54">
        <f t="shared" ref="D148:F148" si="76">+$H$148*0.25</f>
        <v>0</v>
      </c>
      <c r="E148" s="54">
        <f t="shared" si="76"/>
        <v>0</v>
      </c>
      <c r="F148" s="54">
        <f t="shared" si="76"/>
        <v>0</v>
      </c>
      <c r="G148" s="77">
        <f t="shared" ref="G148:G155" si="77">SUM(C148:F148)</f>
        <v>0</v>
      </c>
      <c r="H148" s="60"/>
    </row>
    <row r="149" spans="1:8" ht="13.2" hidden="1" x14ac:dyDescent="0.25">
      <c r="A149" s="28" t="s">
        <v>285</v>
      </c>
      <c r="B149" s="31" t="s">
        <v>286</v>
      </c>
      <c r="C149" s="54">
        <f t="shared" ref="C149:C151" si="78">+H149*0.25</f>
        <v>0</v>
      </c>
      <c r="D149" s="54"/>
      <c r="E149" s="54"/>
      <c r="F149" s="54"/>
      <c r="G149" s="77">
        <f t="shared" si="77"/>
        <v>0</v>
      </c>
    </row>
    <row r="150" spans="1:8" ht="13.2" hidden="1" x14ac:dyDescent="0.25">
      <c r="A150" s="28" t="s">
        <v>287</v>
      </c>
      <c r="B150" s="31" t="s">
        <v>288</v>
      </c>
      <c r="C150" s="54">
        <f>+$H$150*0.25</f>
        <v>0</v>
      </c>
      <c r="D150" s="54">
        <f t="shared" ref="D150:F150" si="79">+$H$150*0.25</f>
        <v>0</v>
      </c>
      <c r="E150" s="54">
        <f t="shared" si="79"/>
        <v>0</v>
      </c>
      <c r="F150" s="54">
        <f t="shared" si="79"/>
        <v>0</v>
      </c>
      <c r="G150" s="77">
        <f t="shared" si="77"/>
        <v>0</v>
      </c>
      <c r="H150" s="60"/>
    </row>
    <row r="151" spans="1:8" ht="13.2" hidden="1" x14ac:dyDescent="0.25">
      <c r="A151" s="28" t="s">
        <v>289</v>
      </c>
      <c r="B151" s="31" t="s">
        <v>290</v>
      </c>
      <c r="C151" s="54">
        <f t="shared" si="78"/>
        <v>0</v>
      </c>
      <c r="D151" s="54"/>
      <c r="E151" s="54"/>
      <c r="F151" s="54"/>
      <c r="G151" s="77">
        <f t="shared" si="77"/>
        <v>0</v>
      </c>
    </row>
    <row r="152" spans="1:8" ht="13.2" hidden="1" x14ac:dyDescent="0.25">
      <c r="A152" s="28" t="s">
        <v>291</v>
      </c>
      <c r="B152" s="31" t="s">
        <v>292</v>
      </c>
      <c r="C152" s="54">
        <f>+$H$152*0.25</f>
        <v>0</v>
      </c>
      <c r="D152" s="54">
        <f t="shared" ref="D152:F152" si="80">+$H$152*0.25</f>
        <v>0</v>
      </c>
      <c r="E152" s="54">
        <f t="shared" si="80"/>
        <v>0</v>
      </c>
      <c r="F152" s="54">
        <f t="shared" si="80"/>
        <v>0</v>
      </c>
      <c r="G152" s="77">
        <f t="shared" si="77"/>
        <v>0</v>
      </c>
      <c r="H152" s="60"/>
    </row>
    <row r="153" spans="1:8" ht="13.2" hidden="1" x14ac:dyDescent="0.25">
      <c r="A153" s="28" t="s">
        <v>293</v>
      </c>
      <c r="B153" s="31" t="s">
        <v>294</v>
      </c>
      <c r="C153" s="54"/>
      <c r="D153" s="54"/>
      <c r="E153" s="54"/>
      <c r="F153" s="54"/>
      <c r="G153" s="77">
        <f t="shared" si="77"/>
        <v>0</v>
      </c>
    </row>
    <row r="154" spans="1:8" ht="13.2" hidden="1" x14ac:dyDescent="0.25">
      <c r="A154" s="28" t="s">
        <v>295</v>
      </c>
      <c r="B154" s="31" t="s">
        <v>296</v>
      </c>
      <c r="C154" s="54"/>
      <c r="D154" s="54"/>
      <c r="E154" s="54"/>
      <c r="F154" s="54"/>
      <c r="G154" s="77">
        <f t="shared" si="77"/>
        <v>0</v>
      </c>
    </row>
    <row r="155" spans="1:8" ht="13.2" hidden="1" x14ac:dyDescent="0.25">
      <c r="A155" s="30" t="s">
        <v>297</v>
      </c>
      <c r="B155" s="31" t="s">
        <v>298</v>
      </c>
      <c r="C155" s="54"/>
      <c r="D155" s="54"/>
      <c r="E155" s="54"/>
      <c r="F155" s="54"/>
      <c r="G155" s="77">
        <f t="shared" si="77"/>
        <v>0</v>
      </c>
    </row>
    <row r="156" spans="1:8" ht="13.2" hidden="1" x14ac:dyDescent="0.25">
      <c r="A156" s="26">
        <v>3</v>
      </c>
      <c r="B156" s="43" t="s">
        <v>299</v>
      </c>
      <c r="C156" s="57">
        <f t="shared" ref="C156:H156" si="81">+C157+C162+C171+C174</f>
        <v>0</v>
      </c>
      <c r="D156" s="57">
        <f t="shared" si="81"/>
        <v>0</v>
      </c>
      <c r="E156" s="57">
        <f t="shared" si="81"/>
        <v>0</v>
      </c>
      <c r="F156" s="57">
        <f t="shared" si="81"/>
        <v>0</v>
      </c>
      <c r="G156" s="81">
        <f t="shared" si="81"/>
        <v>0</v>
      </c>
      <c r="H156" s="58">
        <f t="shared" si="81"/>
        <v>0</v>
      </c>
    </row>
    <row r="157" spans="1:8" ht="13.2" hidden="1" x14ac:dyDescent="0.25">
      <c r="A157" s="26" t="s">
        <v>300</v>
      </c>
      <c r="B157" s="43" t="s">
        <v>301</v>
      </c>
      <c r="C157" s="57">
        <f t="shared" ref="C157:H157" si="82">SUM(C158:C161)</f>
        <v>0</v>
      </c>
      <c r="D157" s="57">
        <f t="shared" si="82"/>
        <v>0</v>
      </c>
      <c r="E157" s="57">
        <f t="shared" si="82"/>
        <v>0</v>
      </c>
      <c r="F157" s="57">
        <f t="shared" si="82"/>
        <v>0</v>
      </c>
      <c r="G157" s="81">
        <f t="shared" si="82"/>
        <v>0</v>
      </c>
      <c r="H157" s="58">
        <f t="shared" si="82"/>
        <v>0</v>
      </c>
    </row>
    <row r="158" spans="1:8" ht="13.2" hidden="1" x14ac:dyDescent="0.25">
      <c r="A158" s="28" t="s">
        <v>302</v>
      </c>
      <c r="B158" s="31" t="s">
        <v>303</v>
      </c>
      <c r="C158" s="54"/>
      <c r="D158" s="54"/>
      <c r="E158" s="54"/>
      <c r="F158" s="54"/>
      <c r="G158" s="77">
        <f>SUM(C158:F158)</f>
        <v>0</v>
      </c>
    </row>
    <row r="159" spans="1:8" ht="13.2" hidden="1" x14ac:dyDescent="0.25">
      <c r="A159" s="28" t="s">
        <v>304</v>
      </c>
      <c r="B159" s="31" t="s">
        <v>305</v>
      </c>
      <c r="C159" s="54"/>
      <c r="D159" s="54"/>
      <c r="E159" s="54"/>
      <c r="F159" s="54"/>
      <c r="G159" s="77">
        <f>SUM(C159:F159)</f>
        <v>0</v>
      </c>
    </row>
    <row r="160" spans="1:8" ht="13.2" hidden="1" x14ac:dyDescent="0.25">
      <c r="A160" s="28" t="s">
        <v>306</v>
      </c>
      <c r="B160" s="31" t="s">
        <v>307</v>
      </c>
      <c r="C160" s="54"/>
      <c r="D160" s="54"/>
      <c r="E160" s="54"/>
      <c r="F160" s="54"/>
      <c r="G160" s="77">
        <f>SUM(C160:F160)</f>
        <v>0</v>
      </c>
    </row>
    <row r="161" spans="1:7" ht="13.2" hidden="1" x14ac:dyDescent="0.25">
      <c r="A161" s="28" t="s">
        <v>308</v>
      </c>
      <c r="B161" s="31" t="s">
        <v>309</v>
      </c>
      <c r="C161" s="54"/>
      <c r="D161" s="54"/>
      <c r="E161" s="54"/>
      <c r="F161" s="54"/>
      <c r="G161" s="77">
        <f>SUM(C161:F161)</f>
        <v>0</v>
      </c>
    </row>
    <row r="162" spans="1:7" ht="13.2" hidden="1" x14ac:dyDescent="0.25">
      <c r="A162" s="26" t="s">
        <v>310</v>
      </c>
      <c r="B162" s="43" t="s">
        <v>311</v>
      </c>
      <c r="C162" s="57">
        <f>SUM(C163:C170)</f>
        <v>0</v>
      </c>
      <c r="D162" s="57">
        <f>SUM(D163:D170)</f>
        <v>0</v>
      </c>
      <c r="E162" s="57">
        <f>SUM(E163:E170)</f>
        <v>0</v>
      </c>
      <c r="F162" s="57">
        <f>SUM(F163:F170)</f>
        <v>0</v>
      </c>
      <c r="G162" s="81">
        <f>SUM(G163:G170)</f>
        <v>0</v>
      </c>
    </row>
    <row r="163" spans="1:7" ht="13.2" hidden="1" x14ac:dyDescent="0.25">
      <c r="A163" s="28" t="s">
        <v>312</v>
      </c>
      <c r="B163" s="31" t="s">
        <v>313</v>
      </c>
      <c r="C163" s="54"/>
      <c r="D163" s="54"/>
      <c r="E163" s="54"/>
      <c r="F163" s="54"/>
      <c r="G163" s="77">
        <f t="shared" ref="G163:G170" si="83">SUM(C163:F163)</f>
        <v>0</v>
      </c>
    </row>
    <row r="164" spans="1:7" ht="13.2" hidden="1" x14ac:dyDescent="0.25">
      <c r="A164" s="28" t="s">
        <v>314</v>
      </c>
      <c r="B164" s="31" t="s">
        <v>315</v>
      </c>
      <c r="C164" s="54"/>
      <c r="D164" s="54"/>
      <c r="E164" s="54"/>
      <c r="F164" s="54"/>
      <c r="G164" s="77">
        <f t="shared" si="83"/>
        <v>0</v>
      </c>
    </row>
    <row r="165" spans="1:7" ht="13.2" hidden="1" x14ac:dyDescent="0.25">
      <c r="A165" s="28" t="s">
        <v>316</v>
      </c>
      <c r="B165" s="31" t="s">
        <v>317</v>
      </c>
      <c r="C165" s="54"/>
      <c r="D165" s="54"/>
      <c r="E165" s="54"/>
      <c r="F165" s="54"/>
      <c r="G165" s="77">
        <f t="shared" si="83"/>
        <v>0</v>
      </c>
    </row>
    <row r="166" spans="1:7" ht="13.2" hidden="1" x14ac:dyDescent="0.25">
      <c r="A166" s="28" t="s">
        <v>318</v>
      </c>
      <c r="B166" s="31" t="s">
        <v>319</v>
      </c>
      <c r="C166" s="54"/>
      <c r="D166" s="54"/>
      <c r="E166" s="54"/>
      <c r="F166" s="54"/>
      <c r="G166" s="77">
        <f t="shared" si="83"/>
        <v>0</v>
      </c>
    </row>
    <row r="167" spans="1:7" ht="13.2" hidden="1" x14ac:dyDescent="0.25">
      <c r="A167" s="28" t="s">
        <v>320</v>
      </c>
      <c r="B167" s="31" t="s">
        <v>321</v>
      </c>
      <c r="C167" s="54"/>
      <c r="D167" s="54"/>
      <c r="E167" s="54"/>
      <c r="F167" s="54"/>
      <c r="G167" s="77">
        <f t="shared" si="83"/>
        <v>0</v>
      </c>
    </row>
    <row r="168" spans="1:7" ht="13.2" hidden="1" x14ac:dyDescent="0.25">
      <c r="A168" s="28" t="s">
        <v>322</v>
      </c>
      <c r="B168" s="31" t="s">
        <v>323</v>
      </c>
      <c r="C168" s="54"/>
      <c r="D168" s="54"/>
      <c r="E168" s="54"/>
      <c r="F168" s="54"/>
      <c r="G168" s="77">
        <f t="shared" si="83"/>
        <v>0</v>
      </c>
    </row>
    <row r="169" spans="1:7" ht="13.2" hidden="1" x14ac:dyDescent="0.25">
      <c r="A169" s="28" t="s">
        <v>324</v>
      </c>
      <c r="B169" s="31" t="s">
        <v>325</v>
      </c>
      <c r="C169" s="54"/>
      <c r="D169" s="54"/>
      <c r="E169" s="54"/>
      <c r="F169" s="54"/>
      <c r="G169" s="77">
        <f t="shared" si="83"/>
        <v>0</v>
      </c>
    </row>
    <row r="170" spans="1:7" ht="13.2" hidden="1" x14ac:dyDescent="0.25">
      <c r="A170" s="28" t="s">
        <v>326</v>
      </c>
      <c r="B170" s="31" t="s">
        <v>327</v>
      </c>
      <c r="C170" s="54"/>
      <c r="D170" s="54"/>
      <c r="E170" s="54"/>
      <c r="F170" s="54"/>
      <c r="G170" s="77">
        <f t="shared" si="83"/>
        <v>0</v>
      </c>
    </row>
    <row r="171" spans="1:7" ht="13.2" hidden="1" x14ac:dyDescent="0.25">
      <c r="A171" s="26" t="s">
        <v>328</v>
      </c>
      <c r="B171" s="43" t="s">
        <v>329</v>
      </c>
      <c r="C171" s="57">
        <f>SUM(C172:C173)</f>
        <v>0</v>
      </c>
      <c r="D171" s="57">
        <f>SUM(D172:D173)</f>
        <v>0</v>
      </c>
      <c r="E171" s="57">
        <f>SUM(E172:E173)</f>
        <v>0</v>
      </c>
      <c r="F171" s="57">
        <f>SUM(F172:F173)</f>
        <v>0</v>
      </c>
      <c r="G171" s="81">
        <f>SUM(G172:G173)</f>
        <v>0</v>
      </c>
    </row>
    <row r="172" spans="1:7" ht="13.2" hidden="1" x14ac:dyDescent="0.25">
      <c r="A172" s="28" t="s">
        <v>330</v>
      </c>
      <c r="B172" s="31" t="s">
        <v>331</v>
      </c>
      <c r="C172" s="54"/>
      <c r="D172" s="54"/>
      <c r="E172" s="54"/>
      <c r="F172" s="54"/>
      <c r="G172" s="77">
        <f>SUM(C172:F172)</f>
        <v>0</v>
      </c>
    </row>
    <row r="173" spans="1:7" ht="13.2" hidden="1" x14ac:dyDescent="0.25">
      <c r="A173" s="28" t="s">
        <v>332</v>
      </c>
      <c r="B173" s="31" t="s">
        <v>333</v>
      </c>
      <c r="C173" s="54"/>
      <c r="D173" s="54"/>
      <c r="E173" s="54"/>
      <c r="F173" s="54"/>
      <c r="G173" s="77">
        <f>SUM(C173:F173)</f>
        <v>0</v>
      </c>
    </row>
    <row r="174" spans="1:7" ht="13.2" hidden="1" x14ac:dyDescent="0.25">
      <c r="A174" s="26" t="s">
        <v>334</v>
      </c>
      <c r="B174" s="43" t="s">
        <v>335</v>
      </c>
      <c r="C174" s="57">
        <f>SUM(C175:C179)</f>
        <v>0</v>
      </c>
      <c r="D174" s="57">
        <f>SUM(D175:D179)</f>
        <v>0</v>
      </c>
      <c r="E174" s="57">
        <f>SUM(E175:E179)</f>
        <v>0</v>
      </c>
      <c r="F174" s="57">
        <f>SUM(F175:F179)</f>
        <v>0</v>
      </c>
      <c r="G174" s="81">
        <f>SUM(G175:G179)</f>
        <v>0</v>
      </c>
    </row>
    <row r="175" spans="1:7" ht="13.2" hidden="1" x14ac:dyDescent="0.25">
      <c r="A175" s="28" t="s">
        <v>336</v>
      </c>
      <c r="B175" s="31" t="s">
        <v>337</v>
      </c>
      <c r="C175" s="54"/>
      <c r="D175" s="54"/>
      <c r="E175" s="54"/>
      <c r="F175" s="54"/>
      <c r="G175" s="77">
        <f>SUM(C175:F175)</f>
        <v>0</v>
      </c>
    </row>
    <row r="176" spans="1:7" ht="13.2" hidden="1" x14ac:dyDescent="0.25">
      <c r="A176" s="28" t="s">
        <v>338</v>
      </c>
      <c r="B176" s="31" t="s">
        <v>339</v>
      </c>
      <c r="C176" s="54"/>
      <c r="D176" s="54"/>
      <c r="E176" s="54"/>
      <c r="F176" s="54"/>
      <c r="G176" s="77">
        <f>SUM(C176:F176)</f>
        <v>0</v>
      </c>
    </row>
    <row r="177" spans="1:7" ht="13.2" hidden="1" x14ac:dyDescent="0.25">
      <c r="A177" s="28" t="s">
        <v>340</v>
      </c>
      <c r="B177" s="31" t="s">
        <v>341</v>
      </c>
      <c r="C177" s="54"/>
      <c r="D177" s="54"/>
      <c r="E177" s="54"/>
      <c r="F177" s="54"/>
      <c r="G177" s="77">
        <f>SUM(C177:F177)</f>
        <v>0</v>
      </c>
    </row>
    <row r="178" spans="1:7" ht="13.2" hidden="1" x14ac:dyDescent="0.25">
      <c r="A178" s="28" t="s">
        <v>342</v>
      </c>
      <c r="B178" s="31" t="s">
        <v>343</v>
      </c>
      <c r="C178" s="54"/>
      <c r="D178" s="54"/>
      <c r="E178" s="54"/>
      <c r="F178" s="54"/>
      <c r="G178" s="77">
        <f>SUM(C178:F178)</f>
        <v>0</v>
      </c>
    </row>
    <row r="179" spans="1:7" ht="13.2" hidden="1" x14ac:dyDescent="0.25">
      <c r="A179" s="28" t="s">
        <v>344</v>
      </c>
      <c r="B179" s="31" t="s">
        <v>345</v>
      </c>
      <c r="C179" s="54"/>
      <c r="D179" s="54"/>
      <c r="E179" s="54"/>
      <c r="F179" s="54"/>
      <c r="G179" s="77">
        <f>SUM(C179:F179)</f>
        <v>0</v>
      </c>
    </row>
    <row r="180" spans="1:7" ht="13.2" hidden="1" x14ac:dyDescent="0.25">
      <c r="A180" s="26">
        <v>4</v>
      </c>
      <c r="B180" s="43" t="s">
        <v>346</v>
      </c>
      <c r="C180" s="57">
        <f>+C181+C190+C199</f>
        <v>0</v>
      </c>
      <c r="D180" s="57">
        <f>+D181+D190+D199</f>
        <v>0</v>
      </c>
      <c r="E180" s="57">
        <f>+E181+E190+E199</f>
        <v>0</v>
      </c>
      <c r="F180" s="57">
        <f>+F181+F190+F199</f>
        <v>0</v>
      </c>
      <c r="G180" s="81">
        <f>+G181+G190+G199</f>
        <v>0</v>
      </c>
    </row>
    <row r="181" spans="1:7" ht="13.2" hidden="1" x14ac:dyDescent="0.25">
      <c r="A181" s="26" t="s">
        <v>347</v>
      </c>
      <c r="B181" s="43" t="s">
        <v>348</v>
      </c>
      <c r="C181" s="57">
        <f>SUM(C182:C189)</f>
        <v>0</v>
      </c>
      <c r="D181" s="57">
        <f>SUM(D182:D189)</f>
        <v>0</v>
      </c>
      <c r="E181" s="57">
        <f>SUM(E182:E189)</f>
        <v>0</v>
      </c>
      <c r="F181" s="57">
        <f>SUM(F182:F189)</f>
        <v>0</v>
      </c>
      <c r="G181" s="81">
        <f>SUM(G182:G189)</f>
        <v>0</v>
      </c>
    </row>
    <row r="182" spans="1:7" ht="13.2" hidden="1" x14ac:dyDescent="0.25">
      <c r="A182" s="30" t="s">
        <v>349</v>
      </c>
      <c r="B182" s="31" t="s">
        <v>350</v>
      </c>
      <c r="C182" s="54"/>
      <c r="D182" s="54"/>
      <c r="E182" s="54"/>
      <c r="F182" s="54"/>
      <c r="G182" s="77">
        <f t="shared" ref="G182:G189" si="84">SUM(C182:F182)</f>
        <v>0</v>
      </c>
    </row>
    <row r="183" spans="1:7" ht="13.2" hidden="1" x14ac:dyDescent="0.25">
      <c r="A183" s="30" t="s">
        <v>351</v>
      </c>
      <c r="B183" s="31" t="s">
        <v>352</v>
      </c>
      <c r="C183" s="54"/>
      <c r="D183" s="54"/>
      <c r="E183" s="54"/>
      <c r="F183" s="54"/>
      <c r="G183" s="77">
        <f t="shared" si="84"/>
        <v>0</v>
      </c>
    </row>
    <row r="184" spans="1:7" ht="13.2" hidden="1" x14ac:dyDescent="0.25">
      <c r="A184" s="30" t="s">
        <v>353</v>
      </c>
      <c r="B184" s="31" t="s">
        <v>354</v>
      </c>
      <c r="C184" s="54"/>
      <c r="D184" s="54"/>
      <c r="E184" s="54"/>
      <c r="F184" s="54"/>
      <c r="G184" s="77">
        <f t="shared" si="84"/>
        <v>0</v>
      </c>
    </row>
    <row r="185" spans="1:7" ht="13.2" hidden="1" x14ac:dyDescent="0.25">
      <c r="A185" s="30" t="s">
        <v>355</v>
      </c>
      <c r="B185" s="31" t="s">
        <v>356</v>
      </c>
      <c r="C185" s="54"/>
      <c r="D185" s="54"/>
      <c r="E185" s="54"/>
      <c r="F185" s="54"/>
      <c r="G185" s="77">
        <f t="shared" si="84"/>
        <v>0</v>
      </c>
    </row>
    <row r="186" spans="1:7" ht="13.2" hidden="1" x14ac:dyDescent="0.25">
      <c r="A186" s="30" t="s">
        <v>357</v>
      </c>
      <c r="B186" s="31" t="s">
        <v>358</v>
      </c>
      <c r="C186" s="54"/>
      <c r="D186" s="54"/>
      <c r="E186" s="54"/>
      <c r="F186" s="54"/>
      <c r="G186" s="77">
        <f t="shared" si="84"/>
        <v>0</v>
      </c>
    </row>
    <row r="187" spans="1:7" ht="13.2" hidden="1" x14ac:dyDescent="0.25">
      <c r="A187" s="30" t="s">
        <v>359</v>
      </c>
      <c r="B187" s="31" t="s">
        <v>360</v>
      </c>
      <c r="C187" s="54"/>
      <c r="D187" s="54"/>
      <c r="E187" s="54"/>
      <c r="F187" s="54"/>
      <c r="G187" s="77">
        <f t="shared" si="84"/>
        <v>0</v>
      </c>
    </row>
    <row r="188" spans="1:7" ht="13.2" hidden="1" x14ac:dyDescent="0.25">
      <c r="A188" s="30" t="s">
        <v>361</v>
      </c>
      <c r="B188" s="31" t="s">
        <v>362</v>
      </c>
      <c r="C188" s="54"/>
      <c r="D188" s="54"/>
      <c r="E188" s="54"/>
      <c r="F188" s="54"/>
      <c r="G188" s="77">
        <f t="shared" si="84"/>
        <v>0</v>
      </c>
    </row>
    <row r="189" spans="1:7" ht="13.2" hidden="1" x14ac:dyDescent="0.25">
      <c r="A189" s="30" t="s">
        <v>363</v>
      </c>
      <c r="B189" s="31" t="s">
        <v>364</v>
      </c>
      <c r="C189" s="54"/>
      <c r="D189" s="54"/>
      <c r="E189" s="54"/>
      <c r="F189" s="54"/>
      <c r="G189" s="77">
        <f t="shared" si="84"/>
        <v>0</v>
      </c>
    </row>
    <row r="190" spans="1:7" ht="13.2" hidden="1" x14ac:dyDescent="0.25">
      <c r="A190" s="26" t="s">
        <v>365</v>
      </c>
      <c r="B190" s="43" t="s">
        <v>366</v>
      </c>
      <c r="C190" s="57">
        <f>SUM(C191:C198)</f>
        <v>0</v>
      </c>
      <c r="D190" s="57">
        <f>SUM(D191:D198)</f>
        <v>0</v>
      </c>
      <c r="E190" s="57">
        <f>SUM(E191:E198)</f>
        <v>0</v>
      </c>
      <c r="F190" s="57">
        <f>SUM(F191:F198)</f>
        <v>0</v>
      </c>
      <c r="G190" s="81">
        <f>SUM(G191:G198)</f>
        <v>0</v>
      </c>
    </row>
    <row r="191" spans="1:7" ht="13.2" hidden="1" x14ac:dyDescent="0.25">
      <c r="A191" s="30" t="s">
        <v>367</v>
      </c>
      <c r="B191" s="31" t="s">
        <v>368</v>
      </c>
      <c r="C191" s="54"/>
      <c r="D191" s="54"/>
      <c r="E191" s="54"/>
      <c r="F191" s="54"/>
      <c r="G191" s="77">
        <f t="shared" ref="G191:G198" si="85">SUM(C191:F191)</f>
        <v>0</v>
      </c>
    </row>
    <row r="192" spans="1:7" ht="13.2" hidden="1" x14ac:dyDescent="0.25">
      <c r="A192" s="30" t="s">
        <v>369</v>
      </c>
      <c r="B192" s="31" t="s">
        <v>370</v>
      </c>
      <c r="C192" s="54"/>
      <c r="D192" s="54"/>
      <c r="E192" s="54"/>
      <c r="F192" s="54"/>
      <c r="G192" s="77">
        <f t="shared" si="85"/>
        <v>0</v>
      </c>
    </row>
    <row r="193" spans="1:9" ht="13.2" hidden="1" x14ac:dyDescent="0.25">
      <c r="A193" s="30" t="s">
        <v>371</v>
      </c>
      <c r="B193" s="31" t="s">
        <v>372</v>
      </c>
      <c r="C193" s="54"/>
      <c r="D193" s="54"/>
      <c r="E193" s="54"/>
      <c r="F193" s="54"/>
      <c r="G193" s="77">
        <f t="shared" si="85"/>
        <v>0</v>
      </c>
    </row>
    <row r="194" spans="1:9" ht="13.2" hidden="1" x14ac:dyDescent="0.25">
      <c r="A194" s="30" t="s">
        <v>373</v>
      </c>
      <c r="B194" s="31" t="s">
        <v>374</v>
      </c>
      <c r="C194" s="54"/>
      <c r="D194" s="54"/>
      <c r="E194" s="54"/>
      <c r="F194" s="54"/>
      <c r="G194" s="77">
        <f t="shared" si="85"/>
        <v>0</v>
      </c>
    </row>
    <row r="195" spans="1:9" ht="13.2" hidden="1" x14ac:dyDescent="0.25">
      <c r="A195" s="30" t="s">
        <v>375</v>
      </c>
      <c r="B195" s="31" t="s">
        <v>376</v>
      </c>
      <c r="C195" s="54"/>
      <c r="D195" s="54"/>
      <c r="E195" s="54"/>
      <c r="F195" s="54"/>
      <c r="G195" s="77">
        <f t="shared" si="85"/>
        <v>0</v>
      </c>
    </row>
    <row r="196" spans="1:9" ht="13.2" hidden="1" x14ac:dyDescent="0.25">
      <c r="A196" s="30" t="s">
        <v>377</v>
      </c>
      <c r="B196" s="31" t="s">
        <v>378</v>
      </c>
      <c r="C196" s="54"/>
      <c r="D196" s="54"/>
      <c r="E196" s="54"/>
      <c r="F196" s="54"/>
      <c r="G196" s="77">
        <f t="shared" si="85"/>
        <v>0</v>
      </c>
    </row>
    <row r="197" spans="1:9" ht="13.2" hidden="1" x14ac:dyDescent="0.25">
      <c r="A197" s="30" t="s">
        <v>379</v>
      </c>
      <c r="B197" s="31" t="s">
        <v>380</v>
      </c>
      <c r="C197" s="54"/>
      <c r="D197" s="54"/>
      <c r="E197" s="54"/>
      <c r="F197" s="54"/>
      <c r="G197" s="77">
        <f t="shared" si="85"/>
        <v>0</v>
      </c>
    </row>
    <row r="198" spans="1:9" ht="13.2" hidden="1" x14ac:dyDescent="0.25">
      <c r="A198" s="30" t="s">
        <v>381</v>
      </c>
      <c r="B198" s="31" t="s">
        <v>382</v>
      </c>
      <c r="C198" s="54"/>
      <c r="D198" s="54"/>
      <c r="E198" s="54"/>
      <c r="F198" s="54"/>
      <c r="G198" s="77">
        <f t="shared" si="85"/>
        <v>0</v>
      </c>
    </row>
    <row r="199" spans="1:9" ht="13.2" hidden="1" x14ac:dyDescent="0.25">
      <c r="A199" s="26" t="s">
        <v>383</v>
      </c>
      <c r="B199" s="43" t="s">
        <v>384</v>
      </c>
      <c r="C199" s="57">
        <f>SUM(C200:C201)</f>
        <v>0</v>
      </c>
      <c r="D199" s="57">
        <f>SUM(D200:D201)</f>
        <v>0</v>
      </c>
      <c r="E199" s="57">
        <f>SUM(E200:E201)</f>
        <v>0</v>
      </c>
      <c r="F199" s="57">
        <f>SUM(F200:F201)</f>
        <v>0</v>
      </c>
      <c r="G199" s="81">
        <f>SUM(G200:G201)</f>
        <v>0</v>
      </c>
    </row>
    <row r="200" spans="1:9" ht="13.2" hidden="1" x14ac:dyDescent="0.25">
      <c r="A200" s="30" t="s">
        <v>385</v>
      </c>
      <c r="B200" s="31" t="s">
        <v>386</v>
      </c>
      <c r="C200" s="54"/>
      <c r="D200" s="54"/>
      <c r="E200" s="54"/>
      <c r="F200" s="54"/>
      <c r="G200" s="77">
        <f>SUM(C200:F200)</f>
        <v>0</v>
      </c>
    </row>
    <row r="201" spans="1:9" ht="13.2" hidden="1" x14ac:dyDescent="0.25">
      <c r="A201" s="30" t="s">
        <v>387</v>
      </c>
      <c r="B201" s="31" t="s">
        <v>388</v>
      </c>
      <c r="C201" s="54"/>
      <c r="D201" s="54"/>
      <c r="E201" s="54"/>
      <c r="F201" s="54"/>
      <c r="G201" s="77">
        <f>SUM(C201:F201)</f>
        <v>0</v>
      </c>
    </row>
    <row r="202" spans="1:9" ht="13.2" x14ac:dyDescent="0.25">
      <c r="A202" s="26">
        <v>5</v>
      </c>
      <c r="B202" s="43" t="s">
        <v>389</v>
      </c>
      <c r="C202" s="57">
        <f t="shared" ref="C202:H202" si="86">+C203+C212+C221+C225</f>
        <v>0</v>
      </c>
      <c r="D202" s="57">
        <f t="shared" si="86"/>
        <v>10000000</v>
      </c>
      <c r="E202" s="57">
        <f t="shared" si="86"/>
        <v>0</v>
      </c>
      <c r="F202" s="57">
        <f t="shared" si="86"/>
        <v>0</v>
      </c>
      <c r="G202" s="81">
        <f t="shared" si="86"/>
        <v>10000000</v>
      </c>
      <c r="H202" s="58">
        <f t="shared" si="86"/>
        <v>10000000</v>
      </c>
    </row>
    <row r="203" spans="1:9" ht="13.2" x14ac:dyDescent="0.25">
      <c r="A203" s="26" t="s">
        <v>390</v>
      </c>
      <c r="B203" s="43" t="s">
        <v>391</v>
      </c>
      <c r="C203" s="57">
        <f t="shared" ref="C203:H203" si="87">SUM(C204:C211)</f>
        <v>0</v>
      </c>
      <c r="D203" s="57">
        <f t="shared" si="87"/>
        <v>10000000</v>
      </c>
      <c r="E203" s="57">
        <f t="shared" si="87"/>
        <v>0</v>
      </c>
      <c r="F203" s="57">
        <f t="shared" si="87"/>
        <v>0</v>
      </c>
      <c r="G203" s="81">
        <f t="shared" si="87"/>
        <v>10000000</v>
      </c>
      <c r="H203" s="58">
        <f t="shared" si="87"/>
        <v>10000000</v>
      </c>
    </row>
    <row r="204" spans="1:9" ht="13.2" hidden="1" x14ac:dyDescent="0.25">
      <c r="A204" s="30" t="s">
        <v>392</v>
      </c>
      <c r="B204" s="31" t="s">
        <v>393</v>
      </c>
      <c r="C204" s="54"/>
      <c r="D204" s="54"/>
      <c r="E204" s="54"/>
      <c r="F204" s="54"/>
      <c r="G204" s="77">
        <f t="shared" ref="G204:G211" si="88">SUM(C204:F204)</f>
        <v>0</v>
      </c>
    </row>
    <row r="205" spans="1:9" ht="13.2" hidden="1" x14ac:dyDescent="0.25">
      <c r="A205" s="30" t="s">
        <v>394</v>
      </c>
      <c r="B205" s="31" t="s">
        <v>395</v>
      </c>
      <c r="C205" s="54"/>
      <c r="D205" s="54"/>
      <c r="E205" s="54"/>
      <c r="F205" s="54"/>
      <c r="G205" s="77">
        <f t="shared" si="88"/>
        <v>0</v>
      </c>
    </row>
    <row r="206" spans="1:9" ht="13.2" hidden="1" x14ac:dyDescent="0.25">
      <c r="A206" s="30" t="s">
        <v>396</v>
      </c>
      <c r="B206" s="31" t="s">
        <v>397</v>
      </c>
      <c r="C206" s="54">
        <f>+$H$206*0.25</f>
        <v>0</v>
      </c>
      <c r="D206" s="54">
        <f t="shared" ref="D206:F206" si="89">+$H$206*0.25</f>
        <v>0</v>
      </c>
      <c r="E206" s="54">
        <f t="shared" si="89"/>
        <v>0</v>
      </c>
      <c r="F206" s="54">
        <f t="shared" si="89"/>
        <v>0</v>
      </c>
      <c r="G206" s="77">
        <f t="shared" si="88"/>
        <v>0</v>
      </c>
      <c r="H206" s="60"/>
    </row>
    <row r="207" spans="1:9" ht="13.2" hidden="1" x14ac:dyDescent="0.25">
      <c r="A207" s="30" t="s">
        <v>398</v>
      </c>
      <c r="B207" s="31" t="s">
        <v>399</v>
      </c>
      <c r="C207" s="54">
        <f t="shared" ref="C207:C210" si="90">+H207*0.25</f>
        <v>0</v>
      </c>
      <c r="D207" s="54"/>
      <c r="E207" s="54"/>
      <c r="F207" s="54"/>
      <c r="G207" s="77">
        <f t="shared" si="88"/>
        <v>0</v>
      </c>
    </row>
    <row r="208" spans="1:9" ht="13.2" x14ac:dyDescent="0.25">
      <c r="A208" s="30" t="s">
        <v>400</v>
      </c>
      <c r="B208" s="31" t="s">
        <v>401</v>
      </c>
      <c r="C208" s="54"/>
      <c r="D208" s="54">
        <v>10000000</v>
      </c>
      <c r="E208" s="54"/>
      <c r="F208" s="54"/>
      <c r="G208" s="77">
        <f t="shared" si="88"/>
        <v>10000000</v>
      </c>
      <c r="H208" s="60">
        <v>10000000</v>
      </c>
      <c r="I208" s="66">
        <f>+H208-C208-D208-E208-F208</f>
        <v>0</v>
      </c>
    </row>
    <row r="209" spans="1:8" ht="13.2" hidden="1" x14ac:dyDescent="0.25">
      <c r="A209" s="30" t="s">
        <v>402</v>
      </c>
      <c r="B209" s="29" t="s">
        <v>403</v>
      </c>
      <c r="C209" s="54">
        <f t="shared" si="90"/>
        <v>0</v>
      </c>
      <c r="D209" s="54"/>
      <c r="E209" s="54"/>
      <c r="F209" s="54"/>
      <c r="G209" s="77">
        <f t="shared" si="88"/>
        <v>0</v>
      </c>
    </row>
    <row r="210" spans="1:8" ht="13.2" hidden="1" x14ac:dyDescent="0.25">
      <c r="A210" s="30" t="s">
        <v>404</v>
      </c>
      <c r="B210" s="29" t="s">
        <v>405</v>
      </c>
      <c r="C210" s="54">
        <f t="shared" si="90"/>
        <v>0</v>
      </c>
      <c r="D210" s="54"/>
      <c r="E210" s="54"/>
      <c r="F210" s="54"/>
      <c r="G210" s="77">
        <f t="shared" si="88"/>
        <v>0</v>
      </c>
    </row>
    <row r="211" spans="1:8" s="4" customFormat="1" ht="13.2" hidden="1" x14ac:dyDescent="0.25">
      <c r="A211" s="30" t="s">
        <v>406</v>
      </c>
      <c r="B211" s="31" t="s">
        <v>407</v>
      </c>
      <c r="C211" s="54">
        <f>+$H$211*0.25</f>
        <v>0</v>
      </c>
      <c r="D211" s="54">
        <f t="shared" ref="D211:F211" si="91">+$H$211*0.25</f>
        <v>0</v>
      </c>
      <c r="E211" s="54">
        <f t="shared" si="91"/>
        <v>0</v>
      </c>
      <c r="F211" s="54">
        <f t="shared" si="91"/>
        <v>0</v>
      </c>
      <c r="G211" s="77">
        <f t="shared" si="88"/>
        <v>0</v>
      </c>
      <c r="H211" s="60"/>
    </row>
    <row r="212" spans="1:8" ht="13.2" hidden="1" x14ac:dyDescent="0.25">
      <c r="A212" s="26" t="s">
        <v>408</v>
      </c>
      <c r="B212" s="27" t="s">
        <v>409</v>
      </c>
      <c r="C212" s="57">
        <f t="shared" ref="C212:H212" si="92">SUM(C213:C220)</f>
        <v>0</v>
      </c>
      <c r="D212" s="57">
        <f t="shared" si="92"/>
        <v>0</v>
      </c>
      <c r="E212" s="57">
        <f t="shared" si="92"/>
        <v>0</v>
      </c>
      <c r="F212" s="57">
        <f t="shared" si="92"/>
        <v>0</v>
      </c>
      <c r="G212" s="81">
        <f t="shared" si="92"/>
        <v>0</v>
      </c>
      <c r="H212" s="58">
        <f t="shared" si="92"/>
        <v>0</v>
      </c>
    </row>
    <row r="213" spans="1:8" ht="13.2" hidden="1" x14ac:dyDescent="0.25">
      <c r="A213" s="30" t="s">
        <v>410</v>
      </c>
      <c r="B213" s="29" t="s">
        <v>411</v>
      </c>
      <c r="C213" s="54"/>
      <c r="D213" s="54"/>
      <c r="E213" s="54"/>
      <c r="F213" s="54"/>
      <c r="G213" s="77">
        <f t="shared" ref="G213:G220" si="93">SUM(C213:F213)</f>
        <v>0</v>
      </c>
    </row>
    <row r="214" spans="1:8" ht="13.2" hidden="1" x14ac:dyDescent="0.25">
      <c r="A214" s="30" t="s">
        <v>412</v>
      </c>
      <c r="B214" s="29" t="s">
        <v>413</v>
      </c>
      <c r="C214" s="54"/>
      <c r="D214" s="54"/>
      <c r="E214" s="54"/>
      <c r="F214" s="54"/>
      <c r="G214" s="77">
        <f t="shared" si="93"/>
        <v>0</v>
      </c>
    </row>
    <row r="215" spans="1:8" ht="13.2" hidden="1" x14ac:dyDescent="0.25">
      <c r="A215" s="30" t="s">
        <v>414</v>
      </c>
      <c r="B215" s="29" t="s">
        <v>415</v>
      </c>
      <c r="C215" s="54"/>
      <c r="D215" s="54"/>
      <c r="E215" s="54"/>
      <c r="F215" s="54"/>
      <c r="G215" s="77">
        <f t="shared" si="93"/>
        <v>0</v>
      </c>
    </row>
    <row r="216" spans="1:8" ht="13.2" hidden="1" x14ac:dyDescent="0.25">
      <c r="A216" s="30" t="s">
        <v>416</v>
      </c>
      <c r="B216" s="29" t="s">
        <v>417</v>
      </c>
      <c r="C216" s="54"/>
      <c r="D216" s="54"/>
      <c r="E216" s="54"/>
      <c r="F216" s="54"/>
      <c r="G216" s="77">
        <f t="shared" si="93"/>
        <v>0</v>
      </c>
    </row>
    <row r="217" spans="1:8" ht="13.2" hidden="1" x14ac:dyDescent="0.25">
      <c r="A217" s="30" t="s">
        <v>418</v>
      </c>
      <c r="B217" s="29" t="s">
        <v>419</v>
      </c>
      <c r="C217" s="54"/>
      <c r="D217" s="54"/>
      <c r="E217" s="54"/>
      <c r="F217" s="54"/>
      <c r="G217" s="77">
        <f t="shared" si="93"/>
        <v>0</v>
      </c>
    </row>
    <row r="218" spans="1:8" ht="13.2" hidden="1" x14ac:dyDescent="0.25">
      <c r="A218" s="30" t="s">
        <v>420</v>
      </c>
      <c r="B218" s="29" t="s">
        <v>421</v>
      </c>
      <c r="C218" s="54"/>
      <c r="D218" s="54"/>
      <c r="E218" s="54"/>
      <c r="F218" s="54"/>
      <c r="G218" s="77">
        <f t="shared" si="93"/>
        <v>0</v>
      </c>
    </row>
    <row r="219" spans="1:8" ht="13.2" hidden="1" x14ac:dyDescent="0.25">
      <c r="A219" s="30" t="s">
        <v>422</v>
      </c>
      <c r="B219" s="29" t="s">
        <v>423</v>
      </c>
      <c r="C219" s="54"/>
      <c r="D219" s="54"/>
      <c r="E219" s="54"/>
      <c r="F219" s="54"/>
      <c r="G219" s="77">
        <f t="shared" si="93"/>
        <v>0</v>
      </c>
    </row>
    <row r="220" spans="1:8" ht="13.2" hidden="1" x14ac:dyDescent="0.25">
      <c r="A220" s="30" t="s">
        <v>424</v>
      </c>
      <c r="B220" s="29" t="s">
        <v>425</v>
      </c>
      <c r="C220" s="54"/>
      <c r="D220" s="54"/>
      <c r="E220" s="54"/>
      <c r="F220" s="54"/>
      <c r="G220" s="77">
        <f t="shared" si="93"/>
        <v>0</v>
      </c>
    </row>
    <row r="221" spans="1:8" ht="13.2" hidden="1" x14ac:dyDescent="0.25">
      <c r="A221" s="26" t="s">
        <v>426</v>
      </c>
      <c r="B221" s="27" t="s">
        <v>427</v>
      </c>
      <c r="C221" s="57">
        <f t="shared" ref="C221:H221" si="94">SUM(C222:C224)</f>
        <v>0</v>
      </c>
      <c r="D221" s="57">
        <f t="shared" si="94"/>
        <v>0</v>
      </c>
      <c r="E221" s="57">
        <f t="shared" si="94"/>
        <v>0</v>
      </c>
      <c r="F221" s="57">
        <f t="shared" si="94"/>
        <v>0</v>
      </c>
      <c r="G221" s="81">
        <f t="shared" si="94"/>
        <v>0</v>
      </c>
      <c r="H221" s="58">
        <f t="shared" si="94"/>
        <v>0</v>
      </c>
    </row>
    <row r="222" spans="1:8" ht="13.2" hidden="1" x14ac:dyDescent="0.25">
      <c r="A222" s="30" t="s">
        <v>428</v>
      </c>
      <c r="B222" s="29" t="s">
        <v>429</v>
      </c>
      <c r="C222" s="54"/>
      <c r="D222" s="54"/>
      <c r="E222" s="54"/>
      <c r="F222" s="54"/>
      <c r="G222" s="77">
        <f t="shared" ref="G222:G224" si="95">SUM(C222:F222)</f>
        <v>0</v>
      </c>
    </row>
    <row r="223" spans="1:8" ht="13.2" hidden="1" x14ac:dyDescent="0.25">
      <c r="A223" s="30" t="s">
        <v>430</v>
      </c>
      <c r="B223" s="29" t="s">
        <v>431</v>
      </c>
      <c r="C223" s="54"/>
      <c r="D223" s="54"/>
      <c r="E223" s="54"/>
      <c r="F223" s="54"/>
      <c r="G223" s="77">
        <f t="shared" si="95"/>
        <v>0</v>
      </c>
    </row>
    <row r="224" spans="1:8" ht="13.2" hidden="1" x14ac:dyDescent="0.25">
      <c r="A224" s="30" t="s">
        <v>432</v>
      </c>
      <c r="B224" s="29" t="s">
        <v>433</v>
      </c>
      <c r="C224" s="54"/>
      <c r="D224" s="54"/>
      <c r="E224" s="54"/>
      <c r="F224" s="54"/>
      <c r="G224" s="77">
        <f t="shared" si="95"/>
        <v>0</v>
      </c>
    </row>
    <row r="225" spans="1:9" ht="13.2" hidden="1" x14ac:dyDescent="0.25">
      <c r="A225" s="26" t="s">
        <v>434</v>
      </c>
      <c r="B225" s="27" t="s">
        <v>435</v>
      </c>
      <c r="C225" s="57">
        <f t="shared" ref="C225:H225" si="96">SUM(C226:C229)</f>
        <v>0</v>
      </c>
      <c r="D225" s="57">
        <f t="shared" si="96"/>
        <v>0</v>
      </c>
      <c r="E225" s="57">
        <f t="shared" si="96"/>
        <v>0</v>
      </c>
      <c r="F225" s="57">
        <f t="shared" si="96"/>
        <v>0</v>
      </c>
      <c r="G225" s="81">
        <f t="shared" si="96"/>
        <v>0</v>
      </c>
      <c r="H225" s="58">
        <f t="shared" si="96"/>
        <v>0</v>
      </c>
    </row>
    <row r="226" spans="1:9" ht="13.2" hidden="1" x14ac:dyDescent="0.25">
      <c r="A226" s="30" t="s">
        <v>436</v>
      </c>
      <c r="B226" s="29" t="s">
        <v>437</v>
      </c>
      <c r="C226" s="54"/>
      <c r="D226" s="54"/>
      <c r="E226" s="54"/>
      <c r="F226" s="54"/>
      <c r="G226" s="77">
        <f t="shared" ref="G226:G229" si="97">SUM(C226:F226)</f>
        <v>0</v>
      </c>
    </row>
    <row r="227" spans="1:9" ht="13.2" hidden="1" x14ac:dyDescent="0.25">
      <c r="A227" s="30" t="s">
        <v>438</v>
      </c>
      <c r="B227" s="29" t="s">
        <v>439</v>
      </c>
      <c r="C227" s="54"/>
      <c r="D227" s="54"/>
      <c r="E227" s="54"/>
      <c r="F227" s="54"/>
      <c r="G227" s="77">
        <f t="shared" si="97"/>
        <v>0</v>
      </c>
    </row>
    <row r="228" spans="1:9" ht="13.2" hidden="1" x14ac:dyDescent="0.25">
      <c r="A228" s="30" t="s">
        <v>440</v>
      </c>
      <c r="B228" s="29" t="s">
        <v>441</v>
      </c>
      <c r="C228" s="54">
        <f>+$H$228*0.25</f>
        <v>0</v>
      </c>
      <c r="D228" s="54">
        <f t="shared" ref="D228:F228" si="98">+$H$228*0.25</f>
        <v>0</v>
      </c>
      <c r="E228" s="54">
        <f t="shared" si="98"/>
        <v>0</v>
      </c>
      <c r="F228" s="54">
        <f t="shared" si="98"/>
        <v>0</v>
      </c>
      <c r="G228" s="77">
        <f t="shared" si="97"/>
        <v>0</v>
      </c>
      <c r="H228" s="60"/>
    </row>
    <row r="229" spans="1:9" ht="13.2" hidden="1" x14ac:dyDescent="0.25">
      <c r="A229" s="30" t="s">
        <v>442</v>
      </c>
      <c r="B229" s="29" t="s">
        <v>443</v>
      </c>
      <c r="C229" s="54"/>
      <c r="D229" s="54"/>
      <c r="E229" s="54"/>
      <c r="F229" s="54"/>
      <c r="G229" s="77">
        <f t="shared" si="97"/>
        <v>0</v>
      </c>
    </row>
    <row r="230" spans="1:9" ht="13.2" x14ac:dyDescent="0.25">
      <c r="A230" s="26">
        <v>6</v>
      </c>
      <c r="B230" s="27" t="s">
        <v>444</v>
      </c>
      <c r="C230" s="57">
        <f t="shared" ref="C230:H230" si="99">+C231+C241+C246+C252+C257+C259+C262</f>
        <v>141191398</v>
      </c>
      <c r="D230" s="57">
        <f t="shared" si="99"/>
        <v>0</v>
      </c>
      <c r="E230" s="57">
        <f t="shared" si="99"/>
        <v>0</v>
      </c>
      <c r="F230" s="57">
        <f t="shared" si="99"/>
        <v>0</v>
      </c>
      <c r="G230" s="81">
        <f t="shared" si="99"/>
        <v>141191398</v>
      </c>
      <c r="H230" s="57">
        <f t="shared" si="99"/>
        <v>141191398</v>
      </c>
    </row>
    <row r="231" spans="1:9" ht="13.2" x14ac:dyDescent="0.25">
      <c r="A231" s="42" t="s">
        <v>445</v>
      </c>
      <c r="B231" s="43" t="s">
        <v>446</v>
      </c>
      <c r="C231" s="57">
        <f t="shared" ref="C231:H231" si="100">SUM(C232:C240)</f>
        <v>21451398</v>
      </c>
      <c r="D231" s="57">
        <f t="shared" si="100"/>
        <v>0</v>
      </c>
      <c r="E231" s="57">
        <f t="shared" si="100"/>
        <v>0</v>
      </c>
      <c r="F231" s="57">
        <f t="shared" si="100"/>
        <v>0</v>
      </c>
      <c r="G231" s="81">
        <f t="shared" si="100"/>
        <v>21451398</v>
      </c>
      <c r="H231" s="57">
        <f t="shared" si="100"/>
        <v>21451398</v>
      </c>
    </row>
    <row r="232" spans="1:9" ht="13.2" hidden="1" x14ac:dyDescent="0.25">
      <c r="A232" s="30" t="s">
        <v>447</v>
      </c>
      <c r="B232" s="31" t="s">
        <v>448</v>
      </c>
      <c r="C232" s="57"/>
      <c r="D232" s="57"/>
      <c r="E232" s="57"/>
      <c r="F232" s="57"/>
      <c r="G232" s="77">
        <f t="shared" ref="G232:G240" si="101">SUM(C232:F232)</f>
        <v>0</v>
      </c>
    </row>
    <row r="233" spans="1:9" ht="13.2" hidden="1" x14ac:dyDescent="0.25">
      <c r="A233" s="30" t="s">
        <v>449</v>
      </c>
      <c r="B233" s="31" t="s">
        <v>450</v>
      </c>
      <c r="C233" s="57"/>
      <c r="D233" s="57"/>
      <c r="E233" s="57"/>
      <c r="F233" s="57"/>
      <c r="G233" s="77">
        <f t="shared" si="101"/>
        <v>0</v>
      </c>
    </row>
    <row r="234" spans="1:9" ht="13.2" x14ac:dyDescent="0.25">
      <c r="A234" s="30" t="s">
        <v>451</v>
      </c>
      <c r="B234" s="31" t="s">
        <v>452</v>
      </c>
      <c r="C234" s="57">
        <v>21451398</v>
      </c>
      <c r="D234" s="57"/>
      <c r="E234" s="57"/>
      <c r="F234" s="57"/>
      <c r="G234" s="77">
        <f t="shared" si="101"/>
        <v>21451398</v>
      </c>
      <c r="H234" s="54">
        <v>21451398</v>
      </c>
      <c r="I234" s="66">
        <f>+H234-C234-D234-E234-F234</f>
        <v>0</v>
      </c>
    </row>
    <row r="235" spans="1:9" ht="13.2" hidden="1" x14ac:dyDescent="0.25">
      <c r="A235" s="30" t="s">
        <v>453</v>
      </c>
      <c r="B235" s="31" t="s">
        <v>454</v>
      </c>
      <c r="C235" s="57"/>
      <c r="D235" s="57"/>
      <c r="E235" s="57"/>
      <c r="F235" s="57"/>
      <c r="G235" s="77">
        <f t="shared" si="101"/>
        <v>0</v>
      </c>
    </row>
    <row r="236" spans="1:9" ht="13.2" hidden="1" x14ac:dyDescent="0.25">
      <c r="A236" s="30" t="s">
        <v>455</v>
      </c>
      <c r="B236" s="31" t="s">
        <v>456</v>
      </c>
      <c r="C236" s="57"/>
      <c r="D236" s="57"/>
      <c r="E236" s="57"/>
      <c r="F236" s="57"/>
      <c r="G236" s="77">
        <f t="shared" si="101"/>
        <v>0</v>
      </c>
    </row>
    <row r="237" spans="1:9" ht="13.2" hidden="1" x14ac:dyDescent="0.25">
      <c r="A237" s="30" t="s">
        <v>457</v>
      </c>
      <c r="B237" s="31" t="s">
        <v>458</v>
      </c>
      <c r="C237" s="57"/>
      <c r="D237" s="57"/>
      <c r="E237" s="57"/>
      <c r="F237" s="57"/>
      <c r="G237" s="77">
        <f t="shared" si="101"/>
        <v>0</v>
      </c>
    </row>
    <row r="238" spans="1:9" ht="13.2" hidden="1" x14ac:dyDescent="0.25">
      <c r="A238" s="30" t="s">
        <v>459</v>
      </c>
      <c r="B238" s="31" t="s">
        <v>460</v>
      </c>
      <c r="C238" s="57"/>
      <c r="D238" s="57"/>
      <c r="E238" s="57"/>
      <c r="F238" s="57"/>
      <c r="G238" s="77">
        <f t="shared" si="101"/>
        <v>0</v>
      </c>
    </row>
    <row r="239" spans="1:9" ht="13.2" hidden="1" x14ac:dyDescent="0.25">
      <c r="A239" s="30" t="s">
        <v>461</v>
      </c>
      <c r="B239" s="31" t="s">
        <v>462</v>
      </c>
      <c r="C239" s="57"/>
      <c r="D239" s="57"/>
      <c r="E239" s="57"/>
      <c r="F239" s="57"/>
      <c r="G239" s="77">
        <f t="shared" si="101"/>
        <v>0</v>
      </c>
    </row>
    <row r="240" spans="1:9" ht="13.2" hidden="1" x14ac:dyDescent="0.25">
      <c r="A240" s="30" t="s">
        <v>463</v>
      </c>
      <c r="B240" s="31" t="s">
        <v>464</v>
      </c>
      <c r="C240" s="57"/>
      <c r="D240" s="57"/>
      <c r="E240" s="57"/>
      <c r="F240" s="57"/>
      <c r="G240" s="77">
        <f t="shared" si="101"/>
        <v>0</v>
      </c>
    </row>
    <row r="241" spans="1:9" ht="13.2" hidden="1" x14ac:dyDescent="0.25">
      <c r="A241" s="26" t="s">
        <v>465</v>
      </c>
      <c r="B241" s="27" t="s">
        <v>466</v>
      </c>
      <c r="C241" s="57">
        <f t="shared" ref="C241:H241" si="102">SUM(C242:C245)</f>
        <v>0</v>
      </c>
      <c r="D241" s="57">
        <f t="shared" si="102"/>
        <v>0</v>
      </c>
      <c r="E241" s="57">
        <f t="shared" si="102"/>
        <v>0</v>
      </c>
      <c r="F241" s="57">
        <f t="shared" si="102"/>
        <v>0</v>
      </c>
      <c r="G241" s="81">
        <f t="shared" si="102"/>
        <v>0</v>
      </c>
      <c r="H241" s="58">
        <f t="shared" si="102"/>
        <v>0</v>
      </c>
    </row>
    <row r="242" spans="1:9" ht="13.2" hidden="1" x14ac:dyDescent="0.25">
      <c r="A242" s="30" t="s">
        <v>467</v>
      </c>
      <c r="B242" s="29" t="s">
        <v>468</v>
      </c>
      <c r="C242" s="54"/>
      <c r="D242" s="54"/>
      <c r="E242" s="54"/>
      <c r="F242" s="54"/>
      <c r="G242" s="77">
        <f t="shared" ref="G242:G245" si="103">SUM(C242:F242)</f>
        <v>0</v>
      </c>
    </row>
    <row r="243" spans="1:9" ht="13.2" hidden="1" x14ac:dyDescent="0.25">
      <c r="A243" s="30" t="s">
        <v>469</v>
      </c>
      <c r="B243" s="29" t="s">
        <v>470</v>
      </c>
      <c r="C243" s="54"/>
      <c r="D243" s="54"/>
      <c r="E243" s="54"/>
      <c r="F243" s="54"/>
      <c r="G243" s="77">
        <f t="shared" si="103"/>
        <v>0</v>
      </c>
    </row>
    <row r="244" spans="1:9" ht="13.2" hidden="1" x14ac:dyDescent="0.25">
      <c r="A244" s="30" t="s">
        <v>471</v>
      </c>
      <c r="B244" s="29" t="s">
        <v>472</v>
      </c>
      <c r="C244" s="54"/>
      <c r="D244" s="54"/>
      <c r="E244" s="54"/>
      <c r="F244" s="54"/>
      <c r="G244" s="77">
        <f t="shared" si="103"/>
        <v>0</v>
      </c>
    </row>
    <row r="245" spans="1:9" ht="13.2" hidden="1" x14ac:dyDescent="0.25">
      <c r="A245" s="30" t="s">
        <v>473</v>
      </c>
      <c r="B245" s="29" t="s">
        <v>474</v>
      </c>
      <c r="C245" s="54">
        <f>+$H$245*0.25</f>
        <v>0</v>
      </c>
      <c r="D245" s="54">
        <f t="shared" ref="D245:F245" si="104">+$H$245*0.25</f>
        <v>0</v>
      </c>
      <c r="E245" s="54">
        <f t="shared" si="104"/>
        <v>0</v>
      </c>
      <c r="F245" s="54">
        <f t="shared" si="104"/>
        <v>0</v>
      </c>
      <c r="G245" s="77">
        <f t="shared" si="103"/>
        <v>0</v>
      </c>
    </row>
    <row r="246" spans="1:9" ht="13.2" x14ac:dyDescent="0.25">
      <c r="A246" s="26" t="s">
        <v>475</v>
      </c>
      <c r="B246" s="27" t="s">
        <v>476</v>
      </c>
      <c r="C246" s="57">
        <f t="shared" ref="C246:H246" si="105">SUM(C247:C251)</f>
        <v>13000000</v>
      </c>
      <c r="D246" s="57">
        <f t="shared" si="105"/>
        <v>0</v>
      </c>
      <c r="E246" s="57">
        <f t="shared" si="105"/>
        <v>0</v>
      </c>
      <c r="F246" s="57">
        <f t="shared" si="105"/>
        <v>0</v>
      </c>
      <c r="G246" s="81">
        <f t="shared" si="105"/>
        <v>13000000</v>
      </c>
      <c r="H246" s="58">
        <f t="shared" si="105"/>
        <v>13000000</v>
      </c>
    </row>
    <row r="247" spans="1:9" ht="13.2" x14ac:dyDescent="0.25">
      <c r="A247" s="30" t="s">
        <v>477</v>
      </c>
      <c r="B247" s="29" t="s">
        <v>478</v>
      </c>
      <c r="C247" s="54">
        <v>8000000</v>
      </c>
      <c r="D247" s="54"/>
      <c r="E247" s="54"/>
      <c r="F247" s="54"/>
      <c r="G247" s="77">
        <f t="shared" ref="G247:G251" si="106">SUM(C247:F247)</f>
        <v>8000000</v>
      </c>
      <c r="H247" s="54">
        <v>8000000</v>
      </c>
      <c r="I247" s="66">
        <f t="shared" ref="I247:I251" si="107">+H247-C247-D247-E247-F247</f>
        <v>0</v>
      </c>
    </row>
    <row r="248" spans="1:9" ht="13.2" hidden="1" x14ac:dyDescent="0.25">
      <c r="A248" s="30" t="s">
        <v>479</v>
      </c>
      <c r="B248" s="29" t="s">
        <v>480</v>
      </c>
      <c r="C248" s="54">
        <f t="shared" ref="C248:C250" si="108">+H248*0.25</f>
        <v>0</v>
      </c>
      <c r="D248" s="54"/>
      <c r="E248" s="54"/>
      <c r="F248" s="54"/>
      <c r="G248" s="77">
        <f t="shared" si="106"/>
        <v>0</v>
      </c>
      <c r="I248" s="66">
        <f t="shared" si="107"/>
        <v>0</v>
      </c>
    </row>
    <row r="249" spans="1:9" ht="13.2" hidden="1" x14ac:dyDescent="0.25">
      <c r="A249" s="30" t="s">
        <v>481</v>
      </c>
      <c r="B249" s="29" t="s">
        <v>482</v>
      </c>
      <c r="C249" s="54">
        <f t="shared" si="108"/>
        <v>0</v>
      </c>
      <c r="D249" s="54"/>
      <c r="E249" s="54"/>
      <c r="F249" s="54"/>
      <c r="G249" s="77">
        <f t="shared" si="106"/>
        <v>0</v>
      </c>
      <c r="I249" s="66">
        <f t="shared" si="107"/>
        <v>0</v>
      </c>
    </row>
    <row r="250" spans="1:9" ht="13.2" hidden="1" x14ac:dyDescent="0.25">
      <c r="A250" s="30" t="s">
        <v>483</v>
      </c>
      <c r="B250" s="29" t="s">
        <v>484</v>
      </c>
      <c r="C250" s="54">
        <f t="shared" si="108"/>
        <v>0</v>
      </c>
      <c r="D250" s="54"/>
      <c r="E250" s="54"/>
      <c r="F250" s="54"/>
      <c r="G250" s="77">
        <f t="shared" si="106"/>
        <v>0</v>
      </c>
      <c r="I250" s="66">
        <f t="shared" si="107"/>
        <v>0</v>
      </c>
    </row>
    <row r="251" spans="1:9" ht="13.2" x14ac:dyDescent="0.25">
      <c r="A251" s="30" t="s">
        <v>485</v>
      </c>
      <c r="B251" s="31" t="s">
        <v>486</v>
      </c>
      <c r="C251" s="54">
        <v>5000000</v>
      </c>
      <c r="D251" s="54"/>
      <c r="E251" s="54"/>
      <c r="F251" s="54"/>
      <c r="G251" s="77">
        <f t="shared" si="106"/>
        <v>5000000</v>
      </c>
      <c r="H251" s="54">
        <v>5000000</v>
      </c>
      <c r="I251" s="66">
        <f t="shared" si="107"/>
        <v>0</v>
      </c>
    </row>
    <row r="252" spans="1:9" ht="13.2" hidden="1" x14ac:dyDescent="0.25">
      <c r="A252" s="26" t="s">
        <v>487</v>
      </c>
      <c r="B252" s="27" t="s">
        <v>488</v>
      </c>
      <c r="C252" s="57">
        <f t="shared" ref="C252:H252" si="109">SUM(C253:C256)</f>
        <v>0</v>
      </c>
      <c r="D252" s="57">
        <f t="shared" si="109"/>
        <v>0</v>
      </c>
      <c r="E252" s="57">
        <f t="shared" si="109"/>
        <v>0</v>
      </c>
      <c r="F252" s="57">
        <f t="shared" si="109"/>
        <v>0</v>
      </c>
      <c r="G252" s="81">
        <f t="shared" si="109"/>
        <v>0</v>
      </c>
      <c r="H252" s="58">
        <f t="shared" si="109"/>
        <v>0</v>
      </c>
    </row>
    <row r="253" spans="1:9" ht="13.2" hidden="1" x14ac:dyDescent="0.25">
      <c r="A253" s="30" t="s">
        <v>489</v>
      </c>
      <c r="B253" s="29" t="s">
        <v>490</v>
      </c>
      <c r="C253" s="54"/>
      <c r="D253" s="54"/>
      <c r="E253" s="54"/>
      <c r="F253" s="54"/>
      <c r="G253" s="77">
        <f>SUM(C253:F253)</f>
        <v>0</v>
      </c>
    </row>
    <row r="254" spans="1:9" ht="13.2" hidden="1" x14ac:dyDescent="0.25">
      <c r="A254" s="30" t="s">
        <v>491</v>
      </c>
      <c r="B254" s="29" t="s">
        <v>492</v>
      </c>
      <c r="C254" s="54"/>
      <c r="D254" s="54"/>
      <c r="E254" s="54"/>
      <c r="F254" s="54"/>
      <c r="G254" s="77">
        <f>SUM(C254:F254)</f>
        <v>0</v>
      </c>
    </row>
    <row r="255" spans="1:9" ht="13.2" hidden="1" x14ac:dyDescent="0.25">
      <c r="A255" s="30" t="s">
        <v>493</v>
      </c>
      <c r="B255" s="29" t="s">
        <v>494</v>
      </c>
      <c r="C255" s="54"/>
      <c r="D255" s="54"/>
      <c r="E255" s="54"/>
      <c r="F255" s="54"/>
      <c r="G255" s="77">
        <f>SUM(C255:F255)</f>
        <v>0</v>
      </c>
    </row>
    <row r="256" spans="1:9" ht="13.2" hidden="1" x14ac:dyDescent="0.25">
      <c r="A256" s="30" t="s">
        <v>495</v>
      </c>
      <c r="B256" s="29" t="s">
        <v>496</v>
      </c>
      <c r="C256" s="54"/>
      <c r="D256" s="54"/>
      <c r="E256" s="54"/>
      <c r="F256" s="54"/>
      <c r="G256" s="77">
        <f>SUM(C256:F256)</f>
        <v>0</v>
      </c>
    </row>
    <row r="257" spans="1:9" ht="13.2" hidden="1" x14ac:dyDescent="0.25">
      <c r="A257" s="26" t="s">
        <v>497</v>
      </c>
      <c r="B257" s="27" t="s">
        <v>498</v>
      </c>
      <c r="C257" s="63">
        <f>C258</f>
        <v>0</v>
      </c>
      <c r="D257" s="63">
        <f>D258</f>
        <v>0</v>
      </c>
      <c r="E257" s="63">
        <f>E258</f>
        <v>0</v>
      </c>
      <c r="F257" s="63">
        <f>F258</f>
        <v>0</v>
      </c>
      <c r="G257" s="82">
        <f>G258</f>
        <v>0</v>
      </c>
    </row>
    <row r="258" spans="1:9" ht="13.2" hidden="1" x14ac:dyDescent="0.25">
      <c r="A258" s="30" t="s">
        <v>499</v>
      </c>
      <c r="B258" s="29" t="s">
        <v>500</v>
      </c>
      <c r="C258" s="64"/>
      <c r="D258" s="64"/>
      <c r="E258" s="64"/>
      <c r="F258" s="64"/>
      <c r="G258" s="77">
        <f>SUM(C258:F258)</f>
        <v>0</v>
      </c>
    </row>
    <row r="259" spans="1:9" ht="13.2" hidden="1" x14ac:dyDescent="0.25">
      <c r="A259" s="26" t="s">
        <v>501</v>
      </c>
      <c r="B259" s="27" t="s">
        <v>502</v>
      </c>
      <c r="C259" s="57">
        <f t="shared" ref="C259:H259" si="110">+C260+C261</f>
        <v>0</v>
      </c>
      <c r="D259" s="57">
        <f t="shared" si="110"/>
        <v>0</v>
      </c>
      <c r="E259" s="57">
        <f t="shared" si="110"/>
        <v>0</v>
      </c>
      <c r="F259" s="57">
        <f t="shared" si="110"/>
        <v>0</v>
      </c>
      <c r="G259" s="81">
        <f t="shared" si="110"/>
        <v>0</v>
      </c>
      <c r="H259" s="58">
        <f t="shared" si="110"/>
        <v>0</v>
      </c>
    </row>
    <row r="260" spans="1:9" ht="13.2" hidden="1" x14ac:dyDescent="0.25">
      <c r="A260" s="30" t="s">
        <v>503</v>
      </c>
      <c r="B260" s="31" t="s">
        <v>504</v>
      </c>
      <c r="C260" s="54"/>
      <c r="D260" s="54"/>
      <c r="E260" s="54"/>
      <c r="F260" s="54"/>
      <c r="G260" s="77">
        <f t="shared" ref="G260:G261" si="111">SUM(C260:F260)</f>
        <v>0</v>
      </c>
    </row>
    <row r="261" spans="1:9" ht="13.2" hidden="1" x14ac:dyDescent="0.25">
      <c r="A261" s="30" t="s">
        <v>505</v>
      </c>
      <c r="B261" s="31" t="s">
        <v>506</v>
      </c>
      <c r="C261" s="54"/>
      <c r="D261" s="54"/>
      <c r="E261" s="54"/>
      <c r="F261" s="54"/>
      <c r="G261" s="77">
        <f t="shared" si="111"/>
        <v>0</v>
      </c>
    </row>
    <row r="262" spans="1:9" ht="13.2" x14ac:dyDescent="0.25">
      <c r="A262" s="26" t="s">
        <v>507</v>
      </c>
      <c r="B262" s="27" t="s">
        <v>508</v>
      </c>
      <c r="C262" s="57">
        <f t="shared" ref="C262:H262" si="112">+C263+C264</f>
        <v>106740000</v>
      </c>
      <c r="D262" s="57">
        <f t="shared" si="112"/>
        <v>0</v>
      </c>
      <c r="E262" s="57">
        <f t="shared" si="112"/>
        <v>0</v>
      </c>
      <c r="F262" s="57">
        <f t="shared" si="112"/>
        <v>0</v>
      </c>
      <c r="G262" s="81">
        <f t="shared" si="112"/>
        <v>106740000</v>
      </c>
      <c r="H262" s="57">
        <f t="shared" si="112"/>
        <v>106740000</v>
      </c>
    </row>
    <row r="263" spans="1:9" ht="13.2" x14ac:dyDescent="0.25">
      <c r="A263" s="30" t="s">
        <v>509</v>
      </c>
      <c r="B263" s="31" t="s">
        <v>510</v>
      </c>
      <c r="C263" s="54">
        <v>106740000</v>
      </c>
      <c r="D263" s="54"/>
      <c r="E263" s="54"/>
      <c r="F263" s="54"/>
      <c r="G263" s="77">
        <f t="shared" ref="G263:G264" si="113">SUM(C263:F263)</f>
        <v>106740000</v>
      </c>
      <c r="H263" s="54">
        <v>106740000</v>
      </c>
      <c r="I263" s="66">
        <f>+H263-C263-D263-E263-F263</f>
        <v>0</v>
      </c>
    </row>
    <row r="264" spans="1:9" ht="13.2" hidden="1" x14ac:dyDescent="0.25">
      <c r="A264" s="30" t="s">
        <v>511</v>
      </c>
      <c r="B264" s="31" t="s">
        <v>512</v>
      </c>
      <c r="G264" s="77">
        <f t="shared" si="113"/>
        <v>0</v>
      </c>
    </row>
    <row r="265" spans="1:9" ht="13.2" hidden="1" x14ac:dyDescent="0.25">
      <c r="A265" s="26">
        <v>7</v>
      </c>
      <c r="B265" s="27" t="s">
        <v>513</v>
      </c>
      <c r="C265" s="19">
        <f t="shared" ref="C265:H265" si="114">+C266+C274+C276+C281+C283</f>
        <v>0</v>
      </c>
      <c r="D265" s="19">
        <f t="shared" si="114"/>
        <v>0</v>
      </c>
      <c r="E265" s="19">
        <f t="shared" si="114"/>
        <v>0</v>
      </c>
      <c r="F265" s="19">
        <f t="shared" si="114"/>
        <v>0</v>
      </c>
      <c r="G265" s="81">
        <f t="shared" si="114"/>
        <v>0</v>
      </c>
      <c r="H265" s="57">
        <f t="shared" si="114"/>
        <v>0</v>
      </c>
    </row>
    <row r="266" spans="1:9" ht="13.2" hidden="1" x14ac:dyDescent="0.25">
      <c r="A266" s="26" t="s">
        <v>514</v>
      </c>
      <c r="B266" s="27" t="s">
        <v>515</v>
      </c>
      <c r="C266" s="19">
        <f t="shared" ref="C266:H266" si="115">SUM(C267:C273)</f>
        <v>0</v>
      </c>
      <c r="D266" s="19">
        <f t="shared" si="115"/>
        <v>0</v>
      </c>
      <c r="E266" s="19">
        <f t="shared" si="115"/>
        <v>0</v>
      </c>
      <c r="F266" s="19">
        <f t="shared" si="115"/>
        <v>0</v>
      </c>
      <c r="G266" s="81">
        <f t="shared" si="115"/>
        <v>0</v>
      </c>
      <c r="H266" s="57">
        <f t="shared" si="115"/>
        <v>0</v>
      </c>
    </row>
    <row r="267" spans="1:9" ht="13.2" hidden="1" x14ac:dyDescent="0.25">
      <c r="A267" s="30" t="s">
        <v>516</v>
      </c>
      <c r="B267" s="31" t="s">
        <v>517</v>
      </c>
      <c r="G267" s="77">
        <f t="shared" ref="G267:G273" si="116">SUM(C267:F267)</f>
        <v>0</v>
      </c>
    </row>
    <row r="268" spans="1:9" ht="13.2" hidden="1" x14ac:dyDescent="0.25">
      <c r="A268" s="30" t="s">
        <v>518</v>
      </c>
      <c r="B268" s="31" t="s">
        <v>519</v>
      </c>
      <c r="G268" s="77">
        <f t="shared" si="116"/>
        <v>0</v>
      </c>
    </row>
    <row r="269" spans="1:9" ht="13.2" hidden="1" x14ac:dyDescent="0.25">
      <c r="A269" s="30" t="s">
        <v>520</v>
      </c>
      <c r="B269" s="31" t="s">
        <v>521</v>
      </c>
      <c r="G269" s="77">
        <f t="shared" si="116"/>
        <v>0</v>
      </c>
    </row>
    <row r="270" spans="1:9" ht="13.2" hidden="1" x14ac:dyDescent="0.25">
      <c r="A270" s="30" t="s">
        <v>522</v>
      </c>
      <c r="B270" s="31" t="s">
        <v>523</v>
      </c>
      <c r="G270" s="77">
        <f t="shared" si="116"/>
        <v>0</v>
      </c>
    </row>
    <row r="271" spans="1:9" ht="13.2" hidden="1" x14ac:dyDescent="0.25">
      <c r="A271" s="30" t="s">
        <v>524</v>
      </c>
      <c r="B271" s="31" t="s">
        <v>525</v>
      </c>
      <c r="G271" s="77">
        <f t="shared" si="116"/>
        <v>0</v>
      </c>
    </row>
    <row r="272" spans="1:9" ht="13.2" hidden="1" x14ac:dyDescent="0.25">
      <c r="A272" s="30" t="s">
        <v>526</v>
      </c>
      <c r="B272" s="31" t="s">
        <v>527</v>
      </c>
      <c r="G272" s="77">
        <f t="shared" si="116"/>
        <v>0</v>
      </c>
    </row>
    <row r="273" spans="1:7" ht="13.2" hidden="1" x14ac:dyDescent="0.25">
      <c r="A273" s="30" t="s">
        <v>528</v>
      </c>
      <c r="B273" s="31" t="s">
        <v>529</v>
      </c>
      <c r="G273" s="77">
        <f t="shared" si="116"/>
        <v>0</v>
      </c>
    </row>
    <row r="274" spans="1:7" ht="13.2" hidden="1" x14ac:dyDescent="0.25">
      <c r="A274" s="26" t="s">
        <v>530</v>
      </c>
      <c r="B274" s="27" t="s">
        <v>531</v>
      </c>
      <c r="C274" s="19">
        <f>C275</f>
        <v>0</v>
      </c>
      <c r="D274" s="19">
        <f>D275</f>
        <v>0</v>
      </c>
      <c r="E274" s="19">
        <f>E275</f>
        <v>0</v>
      </c>
      <c r="F274" s="19">
        <f>F275</f>
        <v>0</v>
      </c>
      <c r="G274" s="81">
        <f>G275</f>
        <v>0</v>
      </c>
    </row>
    <row r="275" spans="1:7" ht="13.2" hidden="1" x14ac:dyDescent="0.25">
      <c r="A275" s="30" t="s">
        <v>532</v>
      </c>
      <c r="B275" s="31" t="s">
        <v>533</v>
      </c>
      <c r="G275" s="77">
        <f>SUM(C275:F275)</f>
        <v>0</v>
      </c>
    </row>
    <row r="276" spans="1:7" ht="13.2" hidden="1" x14ac:dyDescent="0.25">
      <c r="A276" s="26" t="s">
        <v>534</v>
      </c>
      <c r="B276" s="27" t="s">
        <v>535</v>
      </c>
      <c r="C276" s="19">
        <f>SUM(C277:C280)</f>
        <v>0</v>
      </c>
      <c r="D276" s="19">
        <f>SUM(D277:D280)</f>
        <v>0</v>
      </c>
      <c r="E276" s="19">
        <f>SUM(E277:E280)</f>
        <v>0</v>
      </c>
      <c r="F276" s="19">
        <f>SUM(F277:F280)</f>
        <v>0</v>
      </c>
      <c r="G276" s="81">
        <f>SUM(G277:G280)</f>
        <v>0</v>
      </c>
    </row>
    <row r="277" spans="1:7" ht="13.2" hidden="1" x14ac:dyDescent="0.25">
      <c r="A277" s="30" t="s">
        <v>536</v>
      </c>
      <c r="B277" s="31" t="s">
        <v>537</v>
      </c>
      <c r="G277" s="77">
        <f>SUM(C277:F277)</f>
        <v>0</v>
      </c>
    </row>
    <row r="278" spans="1:7" ht="13.2" hidden="1" x14ac:dyDescent="0.25">
      <c r="A278" s="30" t="s">
        <v>538</v>
      </c>
      <c r="B278" s="31" t="s">
        <v>539</v>
      </c>
      <c r="G278" s="77">
        <f>SUM(C278:F278)</f>
        <v>0</v>
      </c>
    </row>
    <row r="279" spans="1:7" ht="13.2" hidden="1" x14ac:dyDescent="0.25">
      <c r="A279" s="30" t="s">
        <v>540</v>
      </c>
      <c r="B279" s="31" t="s">
        <v>541</v>
      </c>
      <c r="G279" s="77">
        <f>SUM(C279:F279)</f>
        <v>0</v>
      </c>
    </row>
    <row r="280" spans="1:7" ht="13.2" hidden="1" x14ac:dyDescent="0.25">
      <c r="A280" s="30" t="s">
        <v>542</v>
      </c>
      <c r="B280" s="31" t="s">
        <v>543</v>
      </c>
      <c r="G280" s="77">
        <f>SUM(C280:F280)</f>
        <v>0</v>
      </c>
    </row>
    <row r="281" spans="1:7" ht="13.2" hidden="1" x14ac:dyDescent="0.25">
      <c r="A281" s="26" t="s">
        <v>544</v>
      </c>
      <c r="B281" s="27" t="s">
        <v>545</v>
      </c>
      <c r="C281" s="19">
        <f>C282</f>
        <v>0</v>
      </c>
      <c r="D281" s="19">
        <f>D282</f>
        <v>0</v>
      </c>
      <c r="E281" s="19">
        <f>E282</f>
        <v>0</v>
      </c>
      <c r="F281" s="19">
        <f>F282</f>
        <v>0</v>
      </c>
      <c r="G281" s="81">
        <f>G282</f>
        <v>0</v>
      </c>
    </row>
    <row r="282" spans="1:7" ht="13.2" hidden="1" x14ac:dyDescent="0.25">
      <c r="A282" s="30" t="s">
        <v>546</v>
      </c>
      <c r="B282" s="31" t="s">
        <v>547</v>
      </c>
      <c r="G282" s="77">
        <f>SUM(C282:F282)</f>
        <v>0</v>
      </c>
    </row>
    <row r="283" spans="1:7" ht="13.2" hidden="1" x14ac:dyDescent="0.25">
      <c r="A283" s="26" t="s">
        <v>548</v>
      </c>
      <c r="B283" s="27" t="s">
        <v>549</v>
      </c>
      <c r="C283" s="19">
        <f>SUM(C284:C285)</f>
        <v>0</v>
      </c>
      <c r="D283" s="19">
        <f>SUM(D284:D285)</f>
        <v>0</v>
      </c>
      <c r="E283" s="19">
        <f>SUM(E284:E285)</f>
        <v>0</v>
      </c>
      <c r="F283" s="19">
        <f>SUM(F284:F285)</f>
        <v>0</v>
      </c>
      <c r="G283" s="81">
        <f>SUM(G284:G285)</f>
        <v>0</v>
      </c>
    </row>
    <row r="284" spans="1:7" ht="13.2" hidden="1" x14ac:dyDescent="0.25">
      <c r="A284" s="30" t="s">
        <v>550</v>
      </c>
      <c r="B284" s="31" t="s">
        <v>599</v>
      </c>
      <c r="G284" s="77">
        <f>SUM(C284:F284)</f>
        <v>0</v>
      </c>
    </row>
    <row r="285" spans="1:7" ht="13.2" hidden="1" x14ac:dyDescent="0.25">
      <c r="A285" s="30" t="s">
        <v>552</v>
      </c>
      <c r="B285" s="31" t="s">
        <v>553</v>
      </c>
      <c r="G285" s="77">
        <f>SUM(C285:F285)</f>
        <v>0</v>
      </c>
    </row>
    <row r="286" spans="1:7" ht="13.2" hidden="1" x14ac:dyDescent="0.25">
      <c r="A286" s="26">
        <v>8</v>
      </c>
      <c r="B286" s="27" t="s">
        <v>554</v>
      </c>
      <c r="C286" s="19">
        <f>+C287+C292+C301</f>
        <v>0</v>
      </c>
      <c r="D286" s="19">
        <f>+D287+D292+D301</f>
        <v>0</v>
      </c>
      <c r="E286" s="19">
        <f>+E287+E292+E301</f>
        <v>0</v>
      </c>
      <c r="F286" s="19">
        <f>+F287+F292+F301</f>
        <v>0</v>
      </c>
      <c r="G286" s="81">
        <f>+G287+G292+G301</f>
        <v>0</v>
      </c>
    </row>
    <row r="287" spans="1:7" ht="13.2" hidden="1" x14ac:dyDescent="0.25">
      <c r="A287" s="26" t="s">
        <v>555</v>
      </c>
      <c r="B287" s="27" t="s">
        <v>556</v>
      </c>
      <c r="C287" s="19">
        <f>SUM(C288:C291)</f>
        <v>0</v>
      </c>
      <c r="D287" s="19">
        <f>SUM(D288:D291)</f>
        <v>0</v>
      </c>
      <c r="E287" s="19">
        <f>SUM(E288:E291)</f>
        <v>0</v>
      </c>
      <c r="F287" s="19">
        <f>SUM(F288:F291)</f>
        <v>0</v>
      </c>
      <c r="G287" s="81">
        <f>SUM(G288:G291)</f>
        <v>0</v>
      </c>
    </row>
    <row r="288" spans="1:7" ht="13.2" hidden="1" x14ac:dyDescent="0.25">
      <c r="A288" s="30" t="s">
        <v>557</v>
      </c>
      <c r="B288" s="31" t="s">
        <v>558</v>
      </c>
      <c r="G288" s="77">
        <f>SUM(C288:F288)</f>
        <v>0</v>
      </c>
    </row>
    <row r="289" spans="1:7" ht="13.2" hidden="1" x14ac:dyDescent="0.25">
      <c r="A289" s="30" t="s">
        <v>559</v>
      </c>
      <c r="B289" s="31" t="s">
        <v>560</v>
      </c>
      <c r="G289" s="77">
        <f>SUM(C289:F289)</f>
        <v>0</v>
      </c>
    </row>
    <row r="290" spans="1:7" ht="13.2" hidden="1" x14ac:dyDescent="0.25">
      <c r="A290" s="30" t="s">
        <v>561</v>
      </c>
      <c r="B290" s="31" t="s">
        <v>562</v>
      </c>
      <c r="G290" s="77">
        <f>SUM(C290:F290)</f>
        <v>0</v>
      </c>
    </row>
    <row r="291" spans="1:7" ht="13.2" hidden="1" x14ac:dyDescent="0.25">
      <c r="A291" s="30" t="s">
        <v>563</v>
      </c>
      <c r="B291" s="31" t="s">
        <v>564</v>
      </c>
      <c r="G291" s="77">
        <f>SUM(C291:F291)</f>
        <v>0</v>
      </c>
    </row>
    <row r="292" spans="1:7" ht="13.2" hidden="1" x14ac:dyDescent="0.25">
      <c r="A292" s="26" t="s">
        <v>565</v>
      </c>
      <c r="B292" s="27" t="s">
        <v>566</v>
      </c>
      <c r="C292" s="19">
        <f>SUM(C293:C300)</f>
        <v>0</v>
      </c>
      <c r="D292" s="19">
        <f>SUM(D293:D300)</f>
        <v>0</v>
      </c>
      <c r="E292" s="19">
        <f>SUM(E293:E300)</f>
        <v>0</v>
      </c>
      <c r="F292" s="19">
        <f>SUM(F293:F300)</f>
        <v>0</v>
      </c>
      <c r="G292" s="81">
        <f>SUM(G293:G300)</f>
        <v>0</v>
      </c>
    </row>
    <row r="293" spans="1:7" ht="13.2" hidden="1" x14ac:dyDescent="0.25">
      <c r="A293" s="30" t="s">
        <v>567</v>
      </c>
      <c r="B293" s="31" t="s">
        <v>568</v>
      </c>
      <c r="G293" s="77">
        <f t="shared" ref="G293:G300" si="117">SUM(C293:F293)</f>
        <v>0</v>
      </c>
    </row>
    <row r="294" spans="1:7" ht="13.2" hidden="1" x14ac:dyDescent="0.25">
      <c r="A294" s="30" t="s">
        <v>569</v>
      </c>
      <c r="B294" s="31" t="s">
        <v>570</v>
      </c>
      <c r="G294" s="77">
        <f t="shared" si="117"/>
        <v>0</v>
      </c>
    </row>
    <row r="295" spans="1:7" ht="13.2" hidden="1" x14ac:dyDescent="0.25">
      <c r="A295" s="30" t="s">
        <v>571</v>
      </c>
      <c r="B295" s="31" t="s">
        <v>572</v>
      </c>
      <c r="G295" s="77">
        <f t="shared" si="117"/>
        <v>0</v>
      </c>
    </row>
    <row r="296" spans="1:7" ht="13.2" hidden="1" x14ac:dyDescent="0.25">
      <c r="A296" s="30" t="s">
        <v>573</v>
      </c>
      <c r="B296" s="31" t="s">
        <v>574</v>
      </c>
      <c r="G296" s="77">
        <f t="shared" si="117"/>
        <v>0</v>
      </c>
    </row>
    <row r="297" spans="1:7" ht="13.2" hidden="1" x14ac:dyDescent="0.25">
      <c r="A297" s="30" t="s">
        <v>575</v>
      </c>
      <c r="B297" s="31" t="s">
        <v>576</v>
      </c>
      <c r="G297" s="77">
        <f>SUM(C297:F297)</f>
        <v>0</v>
      </c>
    </row>
    <row r="298" spans="1:7" ht="13.2" hidden="1" x14ac:dyDescent="0.25">
      <c r="A298" s="30" t="s">
        <v>577</v>
      </c>
      <c r="B298" s="31" t="s">
        <v>578</v>
      </c>
      <c r="G298" s="77">
        <f t="shared" si="117"/>
        <v>0</v>
      </c>
    </row>
    <row r="299" spans="1:7" ht="13.2" hidden="1" x14ac:dyDescent="0.25">
      <c r="A299" s="30" t="s">
        <v>579</v>
      </c>
      <c r="B299" s="31" t="s">
        <v>580</v>
      </c>
      <c r="G299" s="77">
        <f t="shared" si="117"/>
        <v>0</v>
      </c>
    </row>
    <row r="300" spans="1:7" ht="14.25" hidden="1" customHeight="1" x14ac:dyDescent="0.25">
      <c r="A300" s="30" t="s">
        <v>581</v>
      </c>
      <c r="B300" s="31" t="s">
        <v>582</v>
      </c>
      <c r="G300" s="77">
        <f t="shared" si="117"/>
        <v>0</v>
      </c>
    </row>
    <row r="301" spans="1:7" ht="14.25" hidden="1" customHeight="1" x14ac:dyDescent="0.25">
      <c r="A301" s="26" t="s">
        <v>565</v>
      </c>
      <c r="B301" s="27" t="s">
        <v>583</v>
      </c>
      <c r="C301" s="2">
        <f>+C302</f>
        <v>0</v>
      </c>
      <c r="D301" s="2">
        <f>+D302</f>
        <v>0</v>
      </c>
      <c r="E301" s="2">
        <f>+E302</f>
        <v>0</v>
      </c>
      <c r="F301" s="2">
        <f>+F302</f>
        <v>0</v>
      </c>
      <c r="G301" s="77">
        <f>+G302</f>
        <v>0</v>
      </c>
    </row>
    <row r="302" spans="1:7" ht="14.25" hidden="1" customHeight="1" x14ac:dyDescent="0.25">
      <c r="A302" s="30" t="s">
        <v>584</v>
      </c>
      <c r="B302" s="31" t="s">
        <v>585</v>
      </c>
      <c r="G302" s="77">
        <f>SUM(C302:F302)</f>
        <v>0</v>
      </c>
    </row>
    <row r="303" spans="1:7" ht="13.2" hidden="1" x14ac:dyDescent="0.25">
      <c r="A303" s="26">
        <v>9</v>
      </c>
      <c r="B303" s="27" t="s">
        <v>586</v>
      </c>
      <c r="C303" s="19">
        <f>+C304+C306</f>
        <v>0</v>
      </c>
      <c r="D303" s="19">
        <f>+D304+D306</f>
        <v>0</v>
      </c>
      <c r="E303" s="19">
        <f>+E304+E306</f>
        <v>0</v>
      </c>
      <c r="F303" s="19">
        <f>+F304+F306</f>
        <v>0</v>
      </c>
      <c r="G303" s="81">
        <f>+G304+G306</f>
        <v>0</v>
      </c>
    </row>
    <row r="304" spans="1:7" ht="13.2" hidden="1" x14ac:dyDescent="0.25">
      <c r="A304" s="26" t="s">
        <v>587</v>
      </c>
      <c r="B304" s="27" t="s">
        <v>588</v>
      </c>
      <c r="C304" s="19">
        <f>+C305</f>
        <v>0</v>
      </c>
      <c r="D304" s="19">
        <f>+D305</f>
        <v>0</v>
      </c>
      <c r="E304" s="19">
        <f>+E305</f>
        <v>0</v>
      </c>
      <c r="F304" s="19">
        <f>+F305</f>
        <v>0</v>
      </c>
      <c r="G304" s="81">
        <f>+G305</f>
        <v>0</v>
      </c>
    </row>
    <row r="305" spans="1:7" ht="13.2" hidden="1" x14ac:dyDescent="0.25">
      <c r="A305" s="30" t="s">
        <v>589</v>
      </c>
      <c r="B305" s="31" t="s">
        <v>590</v>
      </c>
      <c r="G305" s="77">
        <f>SUM(C305:F305)</f>
        <v>0</v>
      </c>
    </row>
    <row r="306" spans="1:7" ht="13.2" hidden="1" x14ac:dyDescent="0.25">
      <c r="A306" s="26" t="s">
        <v>591</v>
      </c>
      <c r="B306" s="27" t="s">
        <v>592</v>
      </c>
      <c r="C306" s="19">
        <f>+C307+C308</f>
        <v>0</v>
      </c>
      <c r="D306" s="19">
        <f>+D307+D308</f>
        <v>0</v>
      </c>
      <c r="E306" s="19">
        <f>+E307+E308</f>
        <v>0</v>
      </c>
      <c r="F306" s="19">
        <f>+F307+F308</f>
        <v>0</v>
      </c>
      <c r="G306" s="81">
        <f>+G307+G308</f>
        <v>0</v>
      </c>
    </row>
    <row r="307" spans="1:7" ht="13.2" hidden="1" x14ac:dyDescent="0.25">
      <c r="A307" s="30" t="s">
        <v>593</v>
      </c>
      <c r="B307" s="31" t="s">
        <v>594</v>
      </c>
      <c r="G307" s="77">
        <f>SUM(C307:F307)</f>
        <v>0</v>
      </c>
    </row>
    <row r="308" spans="1:7" ht="13.2" hidden="1" x14ac:dyDescent="0.25">
      <c r="A308" s="30" t="s">
        <v>595</v>
      </c>
      <c r="B308" s="31" t="s">
        <v>596</v>
      </c>
      <c r="G308" s="77">
        <f>SUM(C308:F308)</f>
        <v>0</v>
      </c>
    </row>
    <row r="309" spans="1:7" x14ac:dyDescent="0.2">
      <c r="A309" s="24"/>
    </row>
    <row r="310" spans="1:7" x14ac:dyDescent="0.2">
      <c r="A310" s="24"/>
    </row>
    <row r="311" spans="1:7" x14ac:dyDescent="0.2">
      <c r="A311" s="24"/>
    </row>
    <row r="312" spans="1:7" x14ac:dyDescent="0.2">
      <c r="A312" s="24"/>
    </row>
    <row r="313" spans="1:7" x14ac:dyDescent="0.2">
      <c r="A313" s="24"/>
    </row>
    <row r="314" spans="1:7" x14ac:dyDescent="0.2">
      <c r="A314" s="24"/>
    </row>
    <row r="315" spans="1:7" x14ac:dyDescent="0.2">
      <c r="A315" s="24"/>
    </row>
    <row r="316" spans="1:7" x14ac:dyDescent="0.2">
      <c r="A316" s="24"/>
    </row>
    <row r="317" spans="1:7" x14ac:dyDescent="0.2">
      <c r="A317" s="24"/>
    </row>
    <row r="318" spans="1:7" x14ac:dyDescent="0.2">
      <c r="A318" s="24"/>
    </row>
    <row r="319" spans="1:7" x14ac:dyDescent="0.2">
      <c r="A319" s="24"/>
    </row>
    <row r="320" spans="1:7" x14ac:dyDescent="0.2">
      <c r="A320" s="24"/>
    </row>
    <row r="321" spans="1:1" x14ac:dyDescent="0.2">
      <c r="A321" s="24"/>
    </row>
    <row r="322" spans="1:1" x14ac:dyDescent="0.2">
      <c r="A322" s="24"/>
    </row>
    <row r="323" spans="1:1" x14ac:dyDescent="0.2">
      <c r="A323" s="24"/>
    </row>
    <row r="324" spans="1:1" x14ac:dyDescent="0.2">
      <c r="A324" s="24"/>
    </row>
    <row r="325" spans="1:1" x14ac:dyDescent="0.2">
      <c r="A325" s="24"/>
    </row>
    <row r="326" spans="1:1" x14ac:dyDescent="0.2">
      <c r="A326" s="24"/>
    </row>
    <row r="327" spans="1:1" x14ac:dyDescent="0.2">
      <c r="A327" s="24"/>
    </row>
    <row r="328" spans="1:1" x14ac:dyDescent="0.2">
      <c r="A328" s="24"/>
    </row>
    <row r="329" spans="1:1" x14ac:dyDescent="0.2">
      <c r="A329" s="24"/>
    </row>
    <row r="330" spans="1:1" x14ac:dyDescent="0.2">
      <c r="A330" s="24"/>
    </row>
    <row r="331" spans="1:1" x14ac:dyDescent="0.2">
      <c r="A331" s="24"/>
    </row>
    <row r="332" spans="1:1" x14ac:dyDescent="0.2">
      <c r="A332" s="24"/>
    </row>
    <row r="333" spans="1:1" x14ac:dyDescent="0.2">
      <c r="A333" s="24"/>
    </row>
    <row r="334" spans="1:1" x14ac:dyDescent="0.2">
      <c r="A334" s="24"/>
    </row>
    <row r="335" spans="1:1" x14ac:dyDescent="0.2">
      <c r="A335" s="24"/>
    </row>
    <row r="336" spans="1:1" x14ac:dyDescent="0.2">
      <c r="A336" s="24"/>
    </row>
    <row r="337" spans="1:1" x14ac:dyDescent="0.2">
      <c r="A337" s="24"/>
    </row>
    <row r="338" spans="1:1" x14ac:dyDescent="0.2">
      <c r="A338" s="24"/>
    </row>
    <row r="339" spans="1:1" x14ac:dyDescent="0.2">
      <c r="A339" s="24"/>
    </row>
    <row r="340" spans="1:1" x14ac:dyDescent="0.2">
      <c r="A340" s="24"/>
    </row>
    <row r="341" spans="1:1" x14ac:dyDescent="0.2">
      <c r="A341" s="24"/>
    </row>
    <row r="342" spans="1:1" x14ac:dyDescent="0.2">
      <c r="A342" s="24"/>
    </row>
    <row r="343" spans="1:1" x14ac:dyDescent="0.2">
      <c r="A343" s="24"/>
    </row>
    <row r="344" spans="1:1" x14ac:dyDescent="0.2">
      <c r="A344" s="24"/>
    </row>
    <row r="345" spans="1:1" x14ac:dyDescent="0.2">
      <c r="A345" s="24"/>
    </row>
    <row r="346" spans="1:1" x14ac:dyDescent="0.2">
      <c r="A346" s="24"/>
    </row>
    <row r="347" spans="1:1" x14ac:dyDescent="0.2">
      <c r="A347" s="24"/>
    </row>
    <row r="348" spans="1:1" x14ac:dyDescent="0.2">
      <c r="A348" s="24"/>
    </row>
    <row r="349" spans="1:1" x14ac:dyDescent="0.2">
      <c r="A349" s="24"/>
    </row>
    <row r="350" spans="1:1" x14ac:dyDescent="0.2">
      <c r="A350" s="24"/>
    </row>
    <row r="351" spans="1:1" x14ac:dyDescent="0.2">
      <c r="A351" s="24"/>
    </row>
    <row r="352" spans="1:1" x14ac:dyDescent="0.2">
      <c r="A352" s="24"/>
    </row>
    <row r="353" spans="1:1" x14ac:dyDescent="0.2">
      <c r="A353" s="24"/>
    </row>
    <row r="354" spans="1:1" x14ac:dyDescent="0.2">
      <c r="A354" s="24"/>
    </row>
    <row r="355" spans="1:1" x14ac:dyDescent="0.2">
      <c r="A355" s="24"/>
    </row>
    <row r="356" spans="1:1" x14ac:dyDescent="0.2">
      <c r="A356" s="24"/>
    </row>
    <row r="357" spans="1:1" x14ac:dyDescent="0.2">
      <c r="A357" s="24"/>
    </row>
    <row r="358" spans="1:1" x14ac:dyDescent="0.2">
      <c r="A358" s="24"/>
    </row>
    <row r="359" spans="1:1" x14ac:dyDescent="0.2">
      <c r="A359" s="24"/>
    </row>
    <row r="360" spans="1:1" x14ac:dyDescent="0.2">
      <c r="A360" s="24"/>
    </row>
    <row r="361" spans="1:1" x14ac:dyDescent="0.2">
      <c r="A361" s="24"/>
    </row>
    <row r="362" spans="1:1" x14ac:dyDescent="0.2">
      <c r="A362" s="24"/>
    </row>
    <row r="363" spans="1:1" x14ac:dyDescent="0.2">
      <c r="A363" s="24"/>
    </row>
    <row r="364" spans="1:1" x14ac:dyDescent="0.2">
      <c r="A364" s="24"/>
    </row>
    <row r="365" spans="1:1" x14ac:dyDescent="0.2">
      <c r="A365" s="24"/>
    </row>
    <row r="366" spans="1:1" x14ac:dyDescent="0.2">
      <c r="A366" s="24"/>
    </row>
    <row r="367" spans="1:1" x14ac:dyDescent="0.2">
      <c r="A367" s="24"/>
    </row>
    <row r="368" spans="1:1" x14ac:dyDescent="0.2">
      <c r="A368" s="24"/>
    </row>
    <row r="369" spans="1:1" x14ac:dyDescent="0.2">
      <c r="A369" s="24"/>
    </row>
    <row r="370" spans="1:1" x14ac:dyDescent="0.2">
      <c r="A370" s="24"/>
    </row>
    <row r="371" spans="1:1" x14ac:dyDescent="0.2">
      <c r="A371" s="24"/>
    </row>
    <row r="372" spans="1:1" x14ac:dyDescent="0.2">
      <c r="A372" s="24"/>
    </row>
    <row r="373" spans="1:1" x14ac:dyDescent="0.2">
      <c r="A373" s="24"/>
    </row>
    <row r="374" spans="1:1" x14ac:dyDescent="0.2">
      <c r="A374" s="24"/>
    </row>
    <row r="375" spans="1:1" x14ac:dyDescent="0.2">
      <c r="A375" s="24"/>
    </row>
    <row r="376" spans="1:1" x14ac:dyDescent="0.2">
      <c r="A376" s="24"/>
    </row>
    <row r="377" spans="1:1" x14ac:dyDescent="0.2">
      <c r="A377" s="24"/>
    </row>
    <row r="378" spans="1:1" x14ac:dyDescent="0.2">
      <c r="A378" s="24"/>
    </row>
    <row r="379" spans="1:1" x14ac:dyDescent="0.2">
      <c r="A379" s="24"/>
    </row>
    <row r="380" spans="1:1" x14ac:dyDescent="0.2">
      <c r="A380" s="24"/>
    </row>
    <row r="381" spans="1:1" x14ac:dyDescent="0.2">
      <c r="A381" s="24"/>
    </row>
    <row r="382" spans="1:1" x14ac:dyDescent="0.2">
      <c r="A382" s="24"/>
    </row>
    <row r="383" spans="1:1" x14ac:dyDescent="0.2">
      <c r="A383" s="24"/>
    </row>
    <row r="384" spans="1:1" x14ac:dyDescent="0.2">
      <c r="A384" s="24"/>
    </row>
    <row r="385" spans="1:1" x14ac:dyDescent="0.2">
      <c r="A385" s="24"/>
    </row>
    <row r="386" spans="1:1" x14ac:dyDescent="0.2">
      <c r="A386" s="24"/>
    </row>
    <row r="387" spans="1:1" x14ac:dyDescent="0.2">
      <c r="A387" s="24"/>
    </row>
    <row r="388" spans="1:1" x14ac:dyDescent="0.2">
      <c r="A388" s="24"/>
    </row>
    <row r="389" spans="1:1" x14ac:dyDescent="0.2">
      <c r="A389" s="24"/>
    </row>
    <row r="390" spans="1:1" x14ac:dyDescent="0.2">
      <c r="A390" s="24"/>
    </row>
    <row r="391" spans="1:1" x14ac:dyDescent="0.2">
      <c r="A391" s="24"/>
    </row>
    <row r="392" spans="1:1" x14ac:dyDescent="0.2">
      <c r="A392" s="24"/>
    </row>
    <row r="393" spans="1:1" x14ac:dyDescent="0.2">
      <c r="A393" s="24"/>
    </row>
    <row r="394" spans="1:1" x14ac:dyDescent="0.2">
      <c r="A394" s="24"/>
    </row>
    <row r="395" spans="1:1" x14ac:dyDescent="0.2">
      <c r="A395" s="24"/>
    </row>
    <row r="396" spans="1:1" x14ac:dyDescent="0.2">
      <c r="A396" s="24"/>
    </row>
    <row r="397" spans="1:1" x14ac:dyDescent="0.2">
      <c r="A397" s="24"/>
    </row>
    <row r="398" spans="1:1" x14ac:dyDescent="0.2">
      <c r="A398" s="24"/>
    </row>
    <row r="399" spans="1:1" x14ac:dyDescent="0.2">
      <c r="A399" s="24"/>
    </row>
    <row r="400" spans="1:1" x14ac:dyDescent="0.2">
      <c r="A400" s="24"/>
    </row>
    <row r="401" spans="1:1" x14ac:dyDescent="0.2">
      <c r="A401" s="24"/>
    </row>
    <row r="402" spans="1:1" x14ac:dyDescent="0.2">
      <c r="A402" s="24"/>
    </row>
    <row r="403" spans="1:1" x14ac:dyDescent="0.2">
      <c r="A403" s="24"/>
    </row>
    <row r="404" spans="1:1" x14ac:dyDescent="0.2">
      <c r="A404" s="24"/>
    </row>
    <row r="405" spans="1:1" x14ac:dyDescent="0.2">
      <c r="A405" s="24"/>
    </row>
    <row r="406" spans="1:1" x14ac:dyDescent="0.2">
      <c r="A406" s="24"/>
    </row>
    <row r="407" spans="1:1" x14ac:dyDescent="0.2">
      <c r="A407" s="24"/>
    </row>
    <row r="408" spans="1:1" x14ac:dyDescent="0.2">
      <c r="A408" s="24"/>
    </row>
    <row r="409" spans="1:1" x14ac:dyDescent="0.2">
      <c r="A409" s="24"/>
    </row>
  </sheetData>
  <mergeCells count="6">
    <mergeCell ref="G16:G17"/>
    <mergeCell ref="A6:F6"/>
    <mergeCell ref="A7:F7"/>
    <mergeCell ref="A8:F8"/>
    <mergeCell ref="A16:B16"/>
    <mergeCell ref="C16:F16"/>
  </mergeCells>
  <printOptions horizontalCentered="1"/>
  <pageMargins left="0.59055118110236227" right="0.59055118110236227" top="0.62" bottom="0.55118110236220474" header="0" footer="0"/>
  <pageSetup scale="53" fitToHeight="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39"/>
  <sheetViews>
    <sheetView showGridLines="0" view="pageBreakPreview" topLeftCell="A117" zoomScale="85" zoomScaleNormal="85" zoomScaleSheetLayoutView="85" workbookViewId="0">
      <selection activeCell="C211" sqref="C211"/>
    </sheetView>
  </sheetViews>
  <sheetFormatPr baseColWidth="10" defaultColWidth="11.44140625" defaultRowHeight="11.4" x14ac:dyDescent="0.2"/>
  <cols>
    <col min="1" max="1" width="6.88671875" style="2" customWidth="1"/>
    <col min="2" max="2" width="74.33203125" style="2" customWidth="1"/>
    <col min="3" max="6" width="18.33203125" style="2" customWidth="1"/>
    <col min="7" max="7" width="18.33203125" style="54" customWidth="1"/>
    <col min="8" max="8" width="18.88671875" style="54" hidden="1" customWidth="1"/>
    <col min="9" max="9" width="14.88671875" style="2" hidden="1" customWidth="1"/>
    <col min="10" max="10" width="10.88671875" style="72" customWidth="1"/>
    <col min="11" max="43" width="10.88671875" style="2" customWidth="1"/>
    <col min="44" max="16384" width="11.44140625" style="2"/>
  </cols>
  <sheetData>
    <row r="1" spans="1:7" ht="12" x14ac:dyDescent="0.25">
      <c r="A1" s="18" t="s">
        <v>0</v>
      </c>
    </row>
    <row r="2" spans="1:7" ht="12.6" thickBot="1" x14ac:dyDescent="0.3">
      <c r="A2" s="15" t="s">
        <v>1</v>
      </c>
      <c r="B2" s="16"/>
      <c r="C2" s="16"/>
      <c r="D2" s="16"/>
      <c r="E2" s="16"/>
      <c r="F2" s="16"/>
    </row>
    <row r="3" spans="1:7" ht="12.6" thickTop="1" x14ac:dyDescent="0.25">
      <c r="A3" s="18"/>
      <c r="B3" s="5"/>
      <c r="C3" s="5"/>
      <c r="D3" s="5"/>
      <c r="E3" s="5"/>
      <c r="F3" s="5"/>
    </row>
    <row r="4" spans="1:7" ht="12" x14ac:dyDescent="0.25">
      <c r="A4" s="18"/>
      <c r="B4" s="5"/>
      <c r="C4" s="5"/>
      <c r="D4" s="5"/>
      <c r="E4" s="5"/>
      <c r="F4" s="5"/>
    </row>
    <row r="5" spans="1:7" ht="12" x14ac:dyDescent="0.25">
      <c r="A5" s="18"/>
      <c r="B5" s="5"/>
      <c r="C5" s="5"/>
      <c r="D5" s="5"/>
      <c r="E5" s="5"/>
      <c r="F5" s="5"/>
    </row>
    <row r="6" spans="1:7" ht="12" x14ac:dyDescent="0.25">
      <c r="A6" s="85" t="s">
        <v>2</v>
      </c>
      <c r="B6" s="85"/>
      <c r="C6" s="85"/>
      <c r="D6" s="85"/>
      <c r="E6" s="85"/>
      <c r="F6" s="85"/>
    </row>
    <row r="7" spans="1:7" ht="12" x14ac:dyDescent="0.25">
      <c r="A7" s="85" t="s">
        <v>25</v>
      </c>
      <c r="B7" s="85"/>
      <c r="C7" s="85"/>
      <c r="D7" s="85"/>
      <c r="E7" s="85"/>
      <c r="F7" s="85"/>
    </row>
    <row r="8" spans="1:7" x14ac:dyDescent="0.2">
      <c r="A8" s="86" t="s">
        <v>4</v>
      </c>
      <c r="B8" s="86"/>
      <c r="C8" s="86"/>
      <c r="D8" s="86"/>
      <c r="E8" s="86"/>
      <c r="F8" s="86"/>
    </row>
    <row r="9" spans="1:7" x14ac:dyDescent="0.2">
      <c r="B9" s="5"/>
      <c r="C9" s="5"/>
      <c r="D9" s="5"/>
      <c r="E9" s="5"/>
    </row>
    <row r="10" spans="1:7" x14ac:dyDescent="0.2">
      <c r="A10" s="6" t="s">
        <v>26</v>
      </c>
      <c r="C10" s="7" t="s">
        <v>603</v>
      </c>
      <c r="D10" s="7"/>
      <c r="E10" s="7"/>
      <c r="F10" s="7"/>
      <c r="G10" s="61"/>
    </row>
    <row r="11" spans="1:7" x14ac:dyDescent="0.2">
      <c r="A11" s="17"/>
      <c r="C11" s="7" t="s">
        <v>604</v>
      </c>
      <c r="D11" s="7"/>
      <c r="E11" s="7"/>
      <c r="F11" s="7"/>
      <c r="G11" s="62"/>
    </row>
    <row r="12" spans="1:7" x14ac:dyDescent="0.2">
      <c r="A12" s="6" t="s">
        <v>27</v>
      </c>
      <c r="C12" s="7"/>
      <c r="D12" s="7"/>
      <c r="E12" s="7"/>
      <c r="F12" s="32"/>
      <c r="G12" s="62"/>
    </row>
    <row r="13" spans="1:7" x14ac:dyDescent="0.2">
      <c r="A13" s="6"/>
      <c r="C13" s="7">
        <v>2022</v>
      </c>
      <c r="D13" s="7"/>
      <c r="E13" s="7"/>
      <c r="F13" s="7"/>
      <c r="G13" s="62"/>
    </row>
    <row r="14" spans="1:7" x14ac:dyDescent="0.2">
      <c r="A14" s="6" t="s">
        <v>6</v>
      </c>
      <c r="B14" s="6"/>
    </row>
    <row r="15" spans="1:7" x14ac:dyDescent="0.2">
      <c r="A15" s="7"/>
      <c r="B15" s="7"/>
      <c r="C15" s="8"/>
      <c r="D15" s="8"/>
      <c r="E15" s="8"/>
      <c r="F15" s="7"/>
      <c r="G15" s="59"/>
    </row>
    <row r="16" spans="1:7" ht="12.75" customHeight="1" x14ac:dyDescent="0.2">
      <c r="A16" s="87" t="s">
        <v>28</v>
      </c>
      <c r="B16" s="88"/>
      <c r="C16" s="87" t="s">
        <v>8</v>
      </c>
      <c r="D16" s="88"/>
      <c r="E16" s="88"/>
      <c r="F16" s="88"/>
      <c r="G16" s="93" t="s">
        <v>9</v>
      </c>
    </row>
    <row r="17" spans="1:10" ht="12" x14ac:dyDescent="0.25">
      <c r="A17" s="9" t="s">
        <v>29</v>
      </c>
      <c r="B17" s="25" t="s">
        <v>30</v>
      </c>
      <c r="C17" s="9" t="s">
        <v>10</v>
      </c>
      <c r="D17" s="46" t="s">
        <v>11</v>
      </c>
      <c r="E17" s="46" t="s">
        <v>12</v>
      </c>
      <c r="F17" s="10" t="s">
        <v>13</v>
      </c>
      <c r="G17" s="94"/>
    </row>
    <row r="18" spans="1:10" x14ac:dyDescent="0.2">
      <c r="A18" s="11"/>
      <c r="B18" s="11"/>
      <c r="C18" s="1"/>
      <c r="D18" s="1"/>
      <c r="E18" s="1"/>
      <c r="G18" s="59"/>
    </row>
    <row r="19" spans="1:10" s="12" customFormat="1" ht="13.2" x14ac:dyDescent="0.25">
      <c r="A19" s="26"/>
      <c r="B19" s="27" t="s">
        <v>31</v>
      </c>
      <c r="C19" s="55">
        <f>+C21+C55+C119+C156+C180+C202+C230</f>
        <v>2871470686.75</v>
      </c>
      <c r="D19" s="55">
        <f>+D21+D55+D119+D156+D180+D202+D230</f>
        <v>816227479.75</v>
      </c>
      <c r="E19" s="55">
        <f t="shared" ref="E19:F19" si="0">+E21+E55+E119+E156+E180+E202+E230</f>
        <v>816227479.75</v>
      </c>
      <c r="F19" s="55">
        <f t="shared" si="0"/>
        <v>816227479.75</v>
      </c>
      <c r="G19" s="55">
        <f ca="1">+G21+G55+G119+G156+G180+G202+G230+G265+G286+G303</f>
        <v>5320153126</v>
      </c>
      <c r="H19" s="55" t="s">
        <v>607</v>
      </c>
      <c r="I19" s="67" t="s">
        <v>606</v>
      </c>
      <c r="J19" s="73"/>
    </row>
    <row r="20" spans="1:10" s="12" customFormat="1" ht="13.2" x14ac:dyDescent="0.25">
      <c r="A20" s="26"/>
      <c r="B20" s="27"/>
      <c r="C20" s="68"/>
      <c r="D20" s="68"/>
      <c r="E20" s="68"/>
      <c r="F20" s="68"/>
      <c r="G20" s="55"/>
      <c r="H20" s="56"/>
      <c r="J20" s="74"/>
    </row>
    <row r="21" spans="1:10" s="12" customFormat="1" ht="13.2" x14ac:dyDescent="0.25">
      <c r="A21" s="38">
        <v>0</v>
      </c>
      <c r="B21" s="39" t="s">
        <v>32</v>
      </c>
      <c r="C21" s="55">
        <f t="shared" ref="C21:H21" si="1">C22+C28+C34+C40++C46+C52</f>
        <v>2017447543</v>
      </c>
      <c r="D21" s="33">
        <f>D22+D28+D34+D40++D46+D52</f>
        <v>0</v>
      </c>
      <c r="E21" s="33">
        <f t="shared" si="1"/>
        <v>0</v>
      </c>
      <c r="F21" s="33">
        <f t="shared" si="1"/>
        <v>0</v>
      </c>
      <c r="G21" s="55">
        <f t="shared" si="1"/>
        <v>2017447543</v>
      </c>
      <c r="H21" s="55">
        <f t="shared" si="1"/>
        <v>2017447543</v>
      </c>
      <c r="J21" s="74"/>
    </row>
    <row r="22" spans="1:10" s="12" customFormat="1" ht="13.2" x14ac:dyDescent="0.25">
      <c r="A22" s="38" t="s">
        <v>33</v>
      </c>
      <c r="B22" s="39" t="s">
        <v>34</v>
      </c>
      <c r="C22" s="35">
        <f t="shared" ref="C22:H22" si="2">SUM(C23:C27)</f>
        <v>737539800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57">
        <f t="shared" si="2"/>
        <v>737539800</v>
      </c>
      <c r="H22" s="57">
        <f t="shared" si="2"/>
        <v>737539800</v>
      </c>
      <c r="J22" s="74"/>
    </row>
    <row r="23" spans="1:10" s="12" customFormat="1" ht="13.2" x14ac:dyDescent="0.25">
      <c r="A23" s="40" t="s">
        <v>35</v>
      </c>
      <c r="B23" s="41" t="s">
        <v>36</v>
      </c>
      <c r="C23" s="54">
        <v>737539800</v>
      </c>
      <c r="D23" s="54"/>
      <c r="E23" s="54"/>
      <c r="F23" s="54"/>
      <c r="G23" s="77">
        <f t="shared" ref="G23" si="3">SUM(C23:F23)</f>
        <v>737539800</v>
      </c>
      <c r="H23" s="56">
        <v>737539800</v>
      </c>
      <c r="I23" s="66">
        <f>+H23-C23-D23-E23-F23</f>
        <v>0</v>
      </c>
      <c r="J23" s="74"/>
    </row>
    <row r="24" spans="1:10" s="12" customFormat="1" ht="13.2" hidden="1" x14ac:dyDescent="0.25">
      <c r="A24" s="40" t="s">
        <v>37</v>
      </c>
      <c r="B24" s="41" t="s">
        <v>38</v>
      </c>
      <c r="C24" s="54">
        <v>0</v>
      </c>
      <c r="D24" s="54"/>
      <c r="E24" s="54"/>
      <c r="F24" s="54"/>
      <c r="G24" s="54">
        <f t="shared" ref="G24:G27" si="4">SUM(C24:F24)</f>
        <v>0</v>
      </c>
      <c r="H24" s="56">
        <v>0</v>
      </c>
      <c r="J24" s="74"/>
    </row>
    <row r="25" spans="1:10" s="12" customFormat="1" ht="13.2" hidden="1" x14ac:dyDescent="0.25">
      <c r="A25" s="40" t="s">
        <v>39</v>
      </c>
      <c r="B25" s="41" t="s">
        <v>40</v>
      </c>
      <c r="C25" s="54">
        <v>0</v>
      </c>
      <c r="D25" s="54"/>
      <c r="E25" s="54"/>
      <c r="F25" s="54"/>
      <c r="G25" s="54">
        <f t="shared" si="4"/>
        <v>0</v>
      </c>
      <c r="H25" s="56">
        <v>0</v>
      </c>
      <c r="J25" s="74"/>
    </row>
    <row r="26" spans="1:10" s="12" customFormat="1" ht="13.2" hidden="1" x14ac:dyDescent="0.25">
      <c r="A26" s="40" t="s">
        <v>41</v>
      </c>
      <c r="B26" s="41" t="s">
        <v>42</v>
      </c>
      <c r="C26" s="54"/>
      <c r="D26" s="54"/>
      <c r="E26" s="54"/>
      <c r="F26" s="54"/>
      <c r="G26" s="54">
        <f t="shared" si="4"/>
        <v>0</v>
      </c>
      <c r="H26" s="56">
        <v>0</v>
      </c>
      <c r="J26" s="74"/>
    </row>
    <row r="27" spans="1:10" s="12" customFormat="1" ht="13.2" hidden="1" x14ac:dyDescent="0.25">
      <c r="A27" s="40" t="s">
        <v>43</v>
      </c>
      <c r="B27" s="41" t="s">
        <v>44</v>
      </c>
      <c r="C27" s="54"/>
      <c r="D27" s="54"/>
      <c r="E27" s="54"/>
      <c r="F27" s="54"/>
      <c r="G27" s="54">
        <f t="shared" si="4"/>
        <v>0</v>
      </c>
      <c r="H27" s="56">
        <v>0</v>
      </c>
      <c r="J27" s="74"/>
    </row>
    <row r="28" spans="1:10" s="12" customFormat="1" ht="13.2" x14ac:dyDescent="0.25">
      <c r="A28" s="38" t="s">
        <v>45</v>
      </c>
      <c r="B28" s="39" t="s">
        <v>46</v>
      </c>
      <c r="C28" s="57">
        <f t="shared" ref="C28:H28" si="5">SUM(C29:C33)</f>
        <v>1000000</v>
      </c>
      <c r="D28" s="57">
        <f t="shared" si="5"/>
        <v>0</v>
      </c>
      <c r="E28" s="57">
        <f t="shared" si="5"/>
        <v>0</v>
      </c>
      <c r="F28" s="57">
        <f t="shared" si="5"/>
        <v>0</v>
      </c>
      <c r="G28" s="57">
        <f t="shared" si="5"/>
        <v>1000000</v>
      </c>
      <c r="H28" s="57">
        <f t="shared" si="5"/>
        <v>1000000</v>
      </c>
      <c r="J28" s="74"/>
    </row>
    <row r="29" spans="1:10" s="12" customFormat="1" ht="13.2" x14ac:dyDescent="0.25">
      <c r="A29" s="40" t="s">
        <v>47</v>
      </c>
      <c r="B29" s="41" t="s">
        <v>48</v>
      </c>
      <c r="C29" s="54">
        <v>1000000</v>
      </c>
      <c r="D29" s="54"/>
      <c r="E29" s="54"/>
      <c r="F29" s="54"/>
      <c r="G29" s="54">
        <f t="shared" ref="G29:G33" si="6">SUM(C29:F29)</f>
        <v>1000000</v>
      </c>
      <c r="H29" s="56">
        <v>1000000</v>
      </c>
      <c r="I29" s="66">
        <f>+H29-C29-D29-E29-F29</f>
        <v>0</v>
      </c>
      <c r="J29" s="74"/>
    </row>
    <row r="30" spans="1:10" s="12" customFormat="1" ht="13.2" hidden="1" x14ac:dyDescent="0.25">
      <c r="A30" s="40" t="s">
        <v>49</v>
      </c>
      <c r="B30" s="41" t="s">
        <v>50</v>
      </c>
      <c r="C30" s="54"/>
      <c r="D30" s="54"/>
      <c r="E30" s="54"/>
      <c r="F30" s="54"/>
      <c r="G30" s="54">
        <f t="shared" si="6"/>
        <v>0</v>
      </c>
      <c r="H30" s="56"/>
      <c r="J30" s="74"/>
    </row>
    <row r="31" spans="1:10" s="12" customFormat="1" ht="13.2" hidden="1" x14ac:dyDescent="0.25">
      <c r="A31" s="40" t="s">
        <v>51</v>
      </c>
      <c r="B31" s="41" t="s">
        <v>52</v>
      </c>
      <c r="C31" s="54"/>
      <c r="D31" s="54"/>
      <c r="E31" s="54"/>
      <c r="F31" s="54"/>
      <c r="G31" s="54">
        <f t="shared" si="6"/>
        <v>0</v>
      </c>
      <c r="H31" s="56"/>
      <c r="J31" s="74"/>
    </row>
    <row r="32" spans="1:10" s="12" customFormat="1" ht="13.2" hidden="1" x14ac:dyDescent="0.25">
      <c r="A32" s="40" t="s">
        <v>53</v>
      </c>
      <c r="B32" s="41" t="s">
        <v>54</v>
      </c>
      <c r="C32" s="54"/>
      <c r="D32" s="54"/>
      <c r="E32" s="54"/>
      <c r="F32" s="54"/>
      <c r="G32" s="54">
        <f t="shared" si="6"/>
        <v>0</v>
      </c>
      <c r="H32" s="56"/>
      <c r="J32" s="74"/>
    </row>
    <row r="33" spans="1:12" s="12" customFormat="1" ht="13.2" hidden="1" x14ac:dyDescent="0.25">
      <c r="A33" s="40" t="s">
        <v>55</v>
      </c>
      <c r="B33" s="41" t="s">
        <v>56</v>
      </c>
      <c r="C33" s="54"/>
      <c r="D33" s="54"/>
      <c r="E33" s="54"/>
      <c r="F33" s="54"/>
      <c r="G33" s="54">
        <f t="shared" si="6"/>
        <v>0</v>
      </c>
      <c r="H33" s="56"/>
      <c r="J33" s="74"/>
    </row>
    <row r="34" spans="1:12" s="12" customFormat="1" ht="13.2" x14ac:dyDescent="0.25">
      <c r="A34" s="38" t="s">
        <v>57</v>
      </c>
      <c r="B34" s="39" t="s">
        <v>58</v>
      </c>
      <c r="C34" s="57">
        <f t="shared" ref="C34:H34" si="7">SUM(C35:C39)</f>
        <v>880152257</v>
      </c>
      <c r="D34" s="57">
        <f t="shared" si="7"/>
        <v>0</v>
      </c>
      <c r="E34" s="57">
        <f t="shared" si="7"/>
        <v>0</v>
      </c>
      <c r="F34" s="57">
        <f t="shared" si="7"/>
        <v>0</v>
      </c>
      <c r="G34" s="57">
        <f t="shared" si="7"/>
        <v>880152257</v>
      </c>
      <c r="H34" s="57">
        <f t="shared" si="7"/>
        <v>880152257</v>
      </c>
      <c r="J34" s="74"/>
      <c r="L34" s="66"/>
    </row>
    <row r="35" spans="1:12" s="12" customFormat="1" ht="13.2" x14ac:dyDescent="0.25">
      <c r="A35" s="40" t="s">
        <v>59</v>
      </c>
      <c r="B35" s="41" t="s">
        <v>60</v>
      </c>
      <c r="C35" s="54">
        <v>206083668</v>
      </c>
      <c r="D35" s="54"/>
      <c r="E35" s="54"/>
      <c r="F35" s="54"/>
      <c r="G35" s="54">
        <f>SUM(C35:F35)</f>
        <v>206083668</v>
      </c>
      <c r="H35" s="56">
        <v>206083668</v>
      </c>
      <c r="I35" s="66">
        <f>+H35-C35-D35-E35-F35</f>
        <v>0</v>
      </c>
      <c r="J35" s="74"/>
    </row>
    <row r="36" spans="1:12" s="12" customFormat="1" ht="13.2" x14ac:dyDescent="0.25">
      <c r="A36" s="40" t="s">
        <v>61</v>
      </c>
      <c r="B36" s="41" t="s">
        <v>62</v>
      </c>
      <c r="C36" s="54">
        <v>357814410</v>
      </c>
      <c r="D36" s="54"/>
      <c r="E36" s="54"/>
      <c r="F36" s="54"/>
      <c r="G36" s="54">
        <f t="shared" ref="G36:G39" si="8">SUM(C36:F36)</f>
        <v>357814410</v>
      </c>
      <c r="H36" s="60">
        <v>357814410</v>
      </c>
      <c r="I36" s="66">
        <f t="shared" ref="I36:I39" si="9">+H36-C36-D36-E36-F36</f>
        <v>0</v>
      </c>
      <c r="J36" s="74"/>
    </row>
    <row r="37" spans="1:12" s="12" customFormat="1" ht="13.2" x14ac:dyDescent="0.25">
      <c r="A37" s="40" t="s">
        <v>63</v>
      </c>
      <c r="B37" s="41" t="s">
        <v>64</v>
      </c>
      <c r="C37" s="54">
        <v>124468798</v>
      </c>
      <c r="D37" s="54"/>
      <c r="E37" s="54"/>
      <c r="F37" s="54"/>
      <c r="G37" s="54">
        <f t="shared" si="8"/>
        <v>124468798</v>
      </c>
      <c r="H37" s="60">
        <v>124468798</v>
      </c>
      <c r="I37" s="66">
        <f t="shared" si="9"/>
        <v>0</v>
      </c>
      <c r="J37" s="74"/>
    </row>
    <row r="38" spans="1:12" s="12" customFormat="1" ht="13.2" x14ac:dyDescent="0.25">
      <c r="A38" s="40" t="s">
        <v>65</v>
      </c>
      <c r="B38" s="41" t="s">
        <v>66</v>
      </c>
      <c r="C38" s="54">
        <v>107748025</v>
      </c>
      <c r="D38" s="54"/>
      <c r="E38" s="54"/>
      <c r="F38" s="54"/>
      <c r="G38" s="54">
        <f t="shared" si="8"/>
        <v>107748025</v>
      </c>
      <c r="H38" s="60">
        <v>107748025</v>
      </c>
      <c r="I38" s="66">
        <f t="shared" si="9"/>
        <v>0</v>
      </c>
      <c r="J38" s="74"/>
    </row>
    <row r="39" spans="1:12" s="12" customFormat="1" ht="13.2" x14ac:dyDescent="0.25">
      <c r="A39" s="40" t="s">
        <v>67</v>
      </c>
      <c r="B39" s="41" t="s">
        <v>68</v>
      </c>
      <c r="C39" s="54">
        <v>84037356</v>
      </c>
      <c r="D39" s="54"/>
      <c r="E39" s="54"/>
      <c r="F39" s="54"/>
      <c r="G39" s="54">
        <f t="shared" si="8"/>
        <v>84037356</v>
      </c>
      <c r="H39" s="60">
        <v>84037356</v>
      </c>
      <c r="I39" s="66">
        <f t="shared" si="9"/>
        <v>0</v>
      </c>
      <c r="J39" s="74"/>
    </row>
    <row r="40" spans="1:12" s="12" customFormat="1" ht="13.2" x14ac:dyDescent="0.25">
      <c r="A40" s="38" t="s">
        <v>69</v>
      </c>
      <c r="B40" s="39" t="s">
        <v>70</v>
      </c>
      <c r="C40" s="57">
        <f t="shared" ref="C40:H40" si="10">SUM(C41:C45)</f>
        <v>145686767</v>
      </c>
      <c r="D40" s="57">
        <f t="shared" si="10"/>
        <v>0</v>
      </c>
      <c r="E40" s="57">
        <f t="shared" si="10"/>
        <v>0</v>
      </c>
      <c r="F40" s="57">
        <f t="shared" si="10"/>
        <v>0</v>
      </c>
      <c r="G40" s="57">
        <f t="shared" si="10"/>
        <v>145686767</v>
      </c>
      <c r="H40" s="57">
        <f t="shared" si="10"/>
        <v>145686767</v>
      </c>
      <c r="J40" s="74"/>
    </row>
    <row r="41" spans="1:12" s="12" customFormat="1" ht="13.2" x14ac:dyDescent="0.25">
      <c r="A41" s="40" t="s">
        <v>71</v>
      </c>
      <c r="B41" s="41" t="s">
        <v>72</v>
      </c>
      <c r="C41" s="54">
        <v>138215651</v>
      </c>
      <c r="D41" s="54"/>
      <c r="E41" s="54"/>
      <c r="F41" s="54"/>
      <c r="G41" s="54">
        <f t="shared" ref="G41:G45" si="11">SUM(C41:F41)</f>
        <v>138215651</v>
      </c>
      <c r="H41" s="60">
        <v>138215651</v>
      </c>
      <c r="I41" s="66">
        <f t="shared" ref="I41:I45" si="12">+H41-C41-D41-E41-F41</f>
        <v>0</v>
      </c>
      <c r="J41" s="74"/>
    </row>
    <row r="42" spans="1:12" s="12" customFormat="1" ht="13.2" hidden="1" x14ac:dyDescent="0.25">
      <c r="A42" s="40" t="s">
        <v>73</v>
      </c>
      <c r="B42" s="41" t="s">
        <v>74</v>
      </c>
      <c r="C42" s="54"/>
      <c r="D42" s="54"/>
      <c r="E42" s="54"/>
      <c r="F42" s="54"/>
      <c r="G42" s="54">
        <f t="shared" si="11"/>
        <v>0</v>
      </c>
      <c r="H42" s="56"/>
      <c r="I42" s="66">
        <f t="shared" si="12"/>
        <v>0</v>
      </c>
      <c r="J42" s="74"/>
    </row>
    <row r="43" spans="1:12" s="12" customFormat="1" ht="13.2" hidden="1" x14ac:dyDescent="0.25">
      <c r="A43" s="40" t="s">
        <v>75</v>
      </c>
      <c r="B43" s="41" t="s">
        <v>76</v>
      </c>
      <c r="C43" s="54"/>
      <c r="D43" s="54"/>
      <c r="E43" s="54"/>
      <c r="F43" s="54"/>
      <c r="G43" s="54">
        <f t="shared" si="11"/>
        <v>0</v>
      </c>
      <c r="H43" s="56"/>
      <c r="I43" s="66">
        <f t="shared" si="12"/>
        <v>0</v>
      </c>
      <c r="J43" s="74"/>
    </row>
    <row r="44" spans="1:12" s="12" customFormat="1" ht="13.2" hidden="1" x14ac:dyDescent="0.25">
      <c r="A44" s="40" t="s">
        <v>77</v>
      </c>
      <c r="B44" s="41" t="s">
        <v>78</v>
      </c>
      <c r="C44" s="54"/>
      <c r="D44" s="54"/>
      <c r="E44" s="54"/>
      <c r="F44" s="54"/>
      <c r="G44" s="54">
        <f t="shared" si="11"/>
        <v>0</v>
      </c>
      <c r="H44" s="56"/>
      <c r="I44" s="66">
        <f t="shared" si="12"/>
        <v>0</v>
      </c>
      <c r="J44" s="74"/>
    </row>
    <row r="45" spans="1:12" s="12" customFormat="1" ht="13.2" x14ac:dyDescent="0.25">
      <c r="A45" s="40" t="s">
        <v>79</v>
      </c>
      <c r="B45" s="41" t="s">
        <v>80</v>
      </c>
      <c r="C45" s="54">
        <v>7471116</v>
      </c>
      <c r="D45" s="54"/>
      <c r="E45" s="54"/>
      <c r="F45" s="54"/>
      <c r="G45" s="54">
        <f t="shared" si="11"/>
        <v>7471116</v>
      </c>
      <c r="H45" s="60">
        <v>7471116</v>
      </c>
      <c r="I45" s="66">
        <f t="shared" si="12"/>
        <v>0</v>
      </c>
      <c r="J45" s="74"/>
    </row>
    <row r="46" spans="1:12" s="12" customFormat="1" ht="13.2" x14ac:dyDescent="0.25">
      <c r="A46" s="38" t="s">
        <v>81</v>
      </c>
      <c r="B46" s="39" t="s">
        <v>82</v>
      </c>
      <c r="C46" s="57">
        <f t="shared" ref="C46:H46" si="13">SUM(C47:C51)</f>
        <v>253068719</v>
      </c>
      <c r="D46" s="57">
        <f t="shared" si="13"/>
        <v>0</v>
      </c>
      <c r="E46" s="57">
        <f t="shared" si="13"/>
        <v>0</v>
      </c>
      <c r="F46" s="57">
        <f t="shared" si="13"/>
        <v>0</v>
      </c>
      <c r="G46" s="57">
        <f t="shared" si="13"/>
        <v>253068719</v>
      </c>
      <c r="H46" s="57">
        <f t="shared" si="13"/>
        <v>253068719</v>
      </c>
      <c r="J46" s="74"/>
    </row>
    <row r="47" spans="1:12" s="12" customFormat="1" ht="13.2" x14ac:dyDescent="0.25">
      <c r="A47" s="40" t="s">
        <v>83</v>
      </c>
      <c r="B47" s="41" t="s">
        <v>84</v>
      </c>
      <c r="C47" s="54">
        <v>78446721</v>
      </c>
      <c r="D47" s="54"/>
      <c r="E47" s="54"/>
      <c r="F47" s="54"/>
      <c r="G47" s="54">
        <f t="shared" ref="G47:G51" si="14">SUM(C47:F47)</f>
        <v>78446721</v>
      </c>
      <c r="H47" s="60">
        <v>78446721</v>
      </c>
      <c r="I47" s="66">
        <f t="shared" ref="I47:I51" si="15">+H47-C47-D47-E47-F47</f>
        <v>0</v>
      </c>
      <c r="J47" s="74"/>
    </row>
    <row r="48" spans="1:12" s="12" customFormat="1" ht="13.2" x14ac:dyDescent="0.25">
      <c r="A48" s="40" t="s">
        <v>85</v>
      </c>
      <c r="B48" s="41" t="s">
        <v>86</v>
      </c>
      <c r="C48" s="54">
        <v>44826698</v>
      </c>
      <c r="D48" s="54"/>
      <c r="E48" s="54"/>
      <c r="F48" s="54"/>
      <c r="G48" s="54">
        <f t="shared" si="14"/>
        <v>44826698</v>
      </c>
      <c r="H48" s="60">
        <v>44826698</v>
      </c>
      <c r="I48" s="66">
        <f t="shared" si="15"/>
        <v>0</v>
      </c>
      <c r="J48" s="74"/>
    </row>
    <row r="49" spans="1:10" s="12" customFormat="1" ht="13.2" x14ac:dyDescent="0.25">
      <c r="A49" s="40" t="s">
        <v>87</v>
      </c>
      <c r="B49" s="41" t="s">
        <v>88</v>
      </c>
      <c r="C49" s="54">
        <v>22413349</v>
      </c>
      <c r="D49" s="54"/>
      <c r="E49" s="54"/>
      <c r="F49" s="54"/>
      <c r="G49" s="54">
        <f t="shared" si="14"/>
        <v>22413349</v>
      </c>
      <c r="H49" s="60">
        <v>22413349</v>
      </c>
      <c r="I49" s="66">
        <f t="shared" si="15"/>
        <v>0</v>
      </c>
      <c r="J49" s="74"/>
    </row>
    <row r="50" spans="1:10" s="12" customFormat="1" ht="13.2" hidden="1" x14ac:dyDescent="0.25">
      <c r="A50" s="40" t="s">
        <v>89</v>
      </c>
      <c r="B50" s="41" t="s">
        <v>90</v>
      </c>
      <c r="C50" s="54"/>
      <c r="D50" s="54"/>
      <c r="E50" s="54"/>
      <c r="F50" s="54"/>
      <c r="G50" s="54">
        <f t="shared" si="14"/>
        <v>0</v>
      </c>
      <c r="H50" s="56"/>
      <c r="I50" s="66">
        <f t="shared" si="15"/>
        <v>0</v>
      </c>
      <c r="J50" s="74"/>
    </row>
    <row r="51" spans="1:10" s="12" customFormat="1" ht="13.2" x14ac:dyDescent="0.25">
      <c r="A51" s="40" t="s">
        <v>91</v>
      </c>
      <c r="B51" s="41" t="s">
        <v>92</v>
      </c>
      <c r="C51" s="54">
        <v>107381951</v>
      </c>
      <c r="D51" s="54"/>
      <c r="E51" s="54"/>
      <c r="F51" s="54"/>
      <c r="G51" s="54">
        <f t="shared" si="14"/>
        <v>107381951</v>
      </c>
      <c r="H51" s="60">
        <v>107381951</v>
      </c>
      <c r="I51" s="66">
        <f t="shared" si="15"/>
        <v>0</v>
      </c>
      <c r="J51" s="74"/>
    </row>
    <row r="52" spans="1:10" s="12" customFormat="1" ht="13.2" hidden="1" x14ac:dyDescent="0.25">
      <c r="A52" s="38" t="s">
        <v>93</v>
      </c>
      <c r="B52" s="39" t="s">
        <v>94</v>
      </c>
      <c r="C52" s="57">
        <f t="shared" ref="C52:H52" si="16">SUM(C53:C54)</f>
        <v>0</v>
      </c>
      <c r="D52" s="57">
        <f t="shared" si="16"/>
        <v>0</v>
      </c>
      <c r="E52" s="57">
        <f t="shared" si="16"/>
        <v>0</v>
      </c>
      <c r="F52" s="57">
        <f t="shared" si="16"/>
        <v>0</v>
      </c>
      <c r="G52" s="57">
        <f t="shared" si="16"/>
        <v>0</v>
      </c>
      <c r="H52" s="57">
        <f t="shared" si="16"/>
        <v>0</v>
      </c>
      <c r="J52" s="74"/>
    </row>
    <row r="53" spans="1:10" s="12" customFormat="1" ht="13.2" hidden="1" x14ac:dyDescent="0.25">
      <c r="A53" s="40" t="s">
        <v>95</v>
      </c>
      <c r="B53" s="41" t="s">
        <v>96</v>
      </c>
      <c r="C53" s="54"/>
      <c r="D53" s="54"/>
      <c r="E53" s="54"/>
      <c r="F53" s="54"/>
      <c r="G53" s="54">
        <f t="shared" ref="G53:G54" si="17">SUM(C53:F53)</f>
        <v>0</v>
      </c>
      <c r="H53" s="56"/>
      <c r="J53" s="74"/>
    </row>
    <row r="54" spans="1:10" s="12" customFormat="1" ht="13.2" hidden="1" x14ac:dyDescent="0.25">
      <c r="A54" s="40" t="s">
        <v>97</v>
      </c>
      <c r="B54" s="41" t="s">
        <v>98</v>
      </c>
      <c r="C54" s="54"/>
      <c r="D54" s="54"/>
      <c r="E54" s="54"/>
      <c r="F54" s="54"/>
      <c r="G54" s="54">
        <f t="shared" si="17"/>
        <v>0</v>
      </c>
      <c r="H54" s="56"/>
      <c r="J54" s="74"/>
    </row>
    <row r="55" spans="1:10" ht="13.2" x14ac:dyDescent="0.25">
      <c r="A55" s="26">
        <v>1</v>
      </c>
      <c r="B55" s="43" t="s">
        <v>99</v>
      </c>
      <c r="C55" s="57">
        <f>+C56+C62+C68+C76+C84+C89+C93+C97+C107+C112</f>
        <v>257582802.75</v>
      </c>
      <c r="D55" s="57">
        <v>257672988.75</v>
      </c>
      <c r="E55" s="57">
        <f>+E56+E62+E68+E76+E84+E89+E93+E97+E107+E112</f>
        <v>257672988.75</v>
      </c>
      <c r="F55" s="57">
        <f>+F56+F62+F68+F76+F84+F89+F93+F97+F107+F112</f>
        <v>257672989.75</v>
      </c>
      <c r="G55" s="58">
        <f ca="1">+G56+G62+G68+G76+G84+G89+G93+G97+G107+G112</f>
        <v>1030601770</v>
      </c>
    </row>
    <row r="56" spans="1:10" ht="13.2" x14ac:dyDescent="0.25">
      <c r="A56" s="26" t="s">
        <v>100</v>
      </c>
      <c r="B56" s="43" t="s">
        <v>101</v>
      </c>
      <c r="C56" s="57">
        <f t="shared" ref="C56:H56" si="18">SUM(C57:C61)</f>
        <v>186806882.25</v>
      </c>
      <c r="D56" s="57">
        <f>+D57+D59</f>
        <v>176771597.25</v>
      </c>
      <c r="E56" s="57">
        <f t="shared" si="18"/>
        <v>178334332.75</v>
      </c>
      <c r="F56" s="57">
        <f t="shared" si="18"/>
        <v>183237653.75</v>
      </c>
      <c r="G56" s="58">
        <f t="shared" ca="1" si="18"/>
        <v>725150466</v>
      </c>
      <c r="H56" s="58">
        <f t="shared" si="18"/>
        <v>725150466</v>
      </c>
    </row>
    <row r="57" spans="1:10" ht="13.2" x14ac:dyDescent="0.25">
      <c r="A57" s="28" t="s">
        <v>102</v>
      </c>
      <c r="B57" s="31" t="s">
        <v>103</v>
      </c>
      <c r="C57" s="54">
        <v>184806882.25</v>
      </c>
      <c r="D57" s="54">
        <v>175171597.25</v>
      </c>
      <c r="E57" s="54">
        <v>176334332.75</v>
      </c>
      <c r="F57" s="54">
        <v>178275058.75</v>
      </c>
      <c r="G57" s="54">
        <f t="shared" ref="G57:G61" si="19">SUM(C57:F57)</f>
        <v>714587871</v>
      </c>
      <c r="H57" s="60">
        <v>714587871</v>
      </c>
      <c r="I57" s="66">
        <f t="shared" ref="I57:I59" si="20">+H57-C57-D57-E57-F57</f>
        <v>0</v>
      </c>
    </row>
    <row r="58" spans="1:10" ht="13.2" hidden="1" x14ac:dyDescent="0.25">
      <c r="A58" s="28" t="s">
        <v>104</v>
      </c>
      <c r="B58" s="31" t="s">
        <v>105</v>
      </c>
      <c r="C58" s="54">
        <f t="shared" ref="C58" si="21">+H58*0.25</f>
        <v>0</v>
      </c>
      <c r="D58" s="54">
        <f t="shared" ref="D58" ca="1" si="22">+I58*0.25</f>
        <v>0</v>
      </c>
      <c r="E58" s="54">
        <f t="shared" ref="E58" si="23">+J58*0.25</f>
        <v>0</v>
      </c>
      <c r="F58" s="54">
        <f t="shared" ref="F58" si="24">+K58*0.25</f>
        <v>0</v>
      </c>
      <c r="G58" s="54">
        <f t="shared" ca="1" si="19"/>
        <v>0</v>
      </c>
      <c r="I58" s="66">
        <f t="shared" ca="1" si="20"/>
        <v>0</v>
      </c>
    </row>
    <row r="59" spans="1:10" ht="13.2" x14ac:dyDescent="0.25">
      <c r="A59" s="28" t="s">
        <v>106</v>
      </c>
      <c r="B59" s="31" t="s">
        <v>107</v>
      </c>
      <c r="C59" s="54">
        <v>2000000</v>
      </c>
      <c r="D59" s="54">
        <v>1600000</v>
      </c>
      <c r="E59" s="54">
        <v>2000000</v>
      </c>
      <c r="F59" s="54">
        <v>4962595</v>
      </c>
      <c r="G59" s="54">
        <f>SUM(C59:F59)</f>
        <v>10562595</v>
      </c>
      <c r="H59" s="60">
        <v>10562595</v>
      </c>
      <c r="I59" s="66">
        <f t="shared" si="20"/>
        <v>0</v>
      </c>
    </row>
    <row r="60" spans="1:10" ht="13.2" hidden="1" x14ac:dyDescent="0.25">
      <c r="A60" s="28" t="s">
        <v>108</v>
      </c>
      <c r="B60" s="31" t="s">
        <v>597</v>
      </c>
      <c r="C60" s="54"/>
      <c r="D60" s="54"/>
      <c r="E60" s="54"/>
      <c r="F60" s="54"/>
      <c r="G60" s="54">
        <f t="shared" si="19"/>
        <v>0</v>
      </c>
    </row>
    <row r="61" spans="1:10" ht="13.2" hidden="1" x14ac:dyDescent="0.25">
      <c r="A61" s="28" t="s">
        <v>110</v>
      </c>
      <c r="B61" s="31" t="s">
        <v>111</v>
      </c>
      <c r="C61" s="54"/>
      <c r="D61" s="54"/>
      <c r="E61" s="54"/>
      <c r="F61" s="54"/>
      <c r="G61" s="54">
        <f t="shared" si="19"/>
        <v>0</v>
      </c>
    </row>
    <row r="62" spans="1:10" ht="13.2" x14ac:dyDescent="0.25">
      <c r="A62" s="26" t="s">
        <v>112</v>
      </c>
      <c r="B62" s="43" t="s">
        <v>113</v>
      </c>
      <c r="C62" s="57">
        <f t="shared" ref="C62:H62" si="25">SUM(C63:C67)</f>
        <v>15926528.75</v>
      </c>
      <c r="D62" s="57">
        <f t="shared" si="25"/>
        <v>15926528.75</v>
      </c>
      <c r="E62" s="57">
        <f t="shared" si="25"/>
        <v>15926528.75</v>
      </c>
      <c r="F62" s="57">
        <f t="shared" si="25"/>
        <v>15926528.75</v>
      </c>
      <c r="G62" s="58">
        <f t="shared" si="25"/>
        <v>63706115</v>
      </c>
      <c r="H62" s="58">
        <f t="shared" si="25"/>
        <v>63706115</v>
      </c>
    </row>
    <row r="63" spans="1:10" ht="13.2" x14ac:dyDescent="0.25">
      <c r="A63" s="28" t="s">
        <v>114</v>
      </c>
      <c r="B63" s="31" t="s">
        <v>115</v>
      </c>
      <c r="C63" s="54">
        <f>+$H$63*0.25</f>
        <v>2020374.75</v>
      </c>
      <c r="D63" s="54">
        <f t="shared" ref="D63:F63" si="26">+$H$63*0.25</f>
        <v>2020374.75</v>
      </c>
      <c r="E63" s="54">
        <f t="shared" si="26"/>
        <v>2020374.75</v>
      </c>
      <c r="F63" s="54">
        <f t="shared" si="26"/>
        <v>2020374.75</v>
      </c>
      <c r="G63" s="54">
        <f t="shared" ref="G63:G67" si="27">SUM(C63:F63)</f>
        <v>8081499</v>
      </c>
      <c r="H63" s="60">
        <v>8081499</v>
      </c>
      <c r="I63" s="66">
        <f t="shared" ref="I63:I66" si="28">+H63-C63-D63-E63-F63</f>
        <v>0</v>
      </c>
    </row>
    <row r="64" spans="1:10" ht="13.2" x14ac:dyDescent="0.25">
      <c r="A64" s="28" t="s">
        <v>116</v>
      </c>
      <c r="B64" s="31" t="s">
        <v>117</v>
      </c>
      <c r="C64" s="54">
        <f>+$H$64*0.25</f>
        <v>3941945.75</v>
      </c>
      <c r="D64" s="54">
        <f t="shared" ref="D64:F64" si="29">+$H$64*0.25</f>
        <v>3941945.75</v>
      </c>
      <c r="E64" s="54">
        <f t="shared" si="29"/>
        <v>3941945.75</v>
      </c>
      <c r="F64" s="54">
        <f t="shared" si="29"/>
        <v>3941945.75</v>
      </c>
      <c r="G64" s="54">
        <f t="shared" si="27"/>
        <v>15767783</v>
      </c>
      <c r="H64" s="60">
        <v>15767783</v>
      </c>
      <c r="I64" s="66">
        <f t="shared" si="28"/>
        <v>0</v>
      </c>
    </row>
    <row r="65" spans="1:9" ht="13.2" x14ac:dyDescent="0.25">
      <c r="A65" s="28" t="s">
        <v>118</v>
      </c>
      <c r="B65" s="31" t="s">
        <v>119</v>
      </c>
      <c r="C65" s="54">
        <f>+$H$65*0.25</f>
        <v>8750</v>
      </c>
      <c r="D65" s="54">
        <f t="shared" ref="D65:F65" si="30">+$H$65*0.25</f>
        <v>8750</v>
      </c>
      <c r="E65" s="54">
        <f t="shared" si="30"/>
        <v>8750</v>
      </c>
      <c r="F65" s="54">
        <f t="shared" si="30"/>
        <v>8750</v>
      </c>
      <c r="G65" s="54">
        <f t="shared" si="27"/>
        <v>35000</v>
      </c>
      <c r="H65" s="60">
        <v>35000</v>
      </c>
      <c r="I65" s="66">
        <f t="shared" si="28"/>
        <v>0</v>
      </c>
    </row>
    <row r="66" spans="1:9" ht="13.2" x14ac:dyDescent="0.25">
      <c r="A66" s="28" t="s">
        <v>120</v>
      </c>
      <c r="B66" s="31" t="s">
        <v>121</v>
      </c>
      <c r="C66" s="54">
        <f>+$H$66*0.25</f>
        <v>9955458.25</v>
      </c>
      <c r="D66" s="54">
        <f t="shared" ref="D66:F66" si="31">+$H$66*0.25</f>
        <v>9955458.25</v>
      </c>
      <c r="E66" s="54">
        <f t="shared" si="31"/>
        <v>9955458.25</v>
      </c>
      <c r="F66" s="54">
        <f t="shared" si="31"/>
        <v>9955458.25</v>
      </c>
      <c r="G66" s="54">
        <f t="shared" si="27"/>
        <v>39821833</v>
      </c>
      <c r="H66" s="60">
        <v>39821833</v>
      </c>
      <c r="I66" s="66">
        <f t="shared" si="28"/>
        <v>0</v>
      </c>
    </row>
    <row r="67" spans="1:9" ht="13.2" hidden="1" x14ac:dyDescent="0.25">
      <c r="A67" s="28" t="s">
        <v>122</v>
      </c>
      <c r="B67" s="31" t="s">
        <v>123</v>
      </c>
      <c r="C67" s="54"/>
      <c r="D67" s="54"/>
      <c r="E67" s="54"/>
      <c r="F67" s="54"/>
      <c r="G67" s="54">
        <f t="shared" si="27"/>
        <v>0</v>
      </c>
    </row>
    <row r="68" spans="1:9" ht="13.2" x14ac:dyDescent="0.25">
      <c r="A68" s="26" t="s">
        <v>124</v>
      </c>
      <c r="B68" s="43" t="s">
        <v>125</v>
      </c>
      <c r="C68" s="57">
        <f t="shared" ref="C68:H68" si="32">SUM(C69:C75)</f>
        <v>10483844</v>
      </c>
      <c r="D68" s="57">
        <f>+D69+D74+D75</f>
        <v>12483844</v>
      </c>
      <c r="E68" s="57">
        <f t="shared" si="32"/>
        <v>17483844</v>
      </c>
      <c r="F68" s="57">
        <f t="shared" si="32"/>
        <v>12483844</v>
      </c>
      <c r="G68" s="58">
        <f t="shared" ca="1" si="32"/>
        <v>52935376</v>
      </c>
      <c r="H68" s="58">
        <f t="shared" si="32"/>
        <v>52935376</v>
      </c>
    </row>
    <row r="69" spans="1:9" ht="13.2" x14ac:dyDescent="0.25">
      <c r="A69" s="28" t="s">
        <v>126</v>
      </c>
      <c r="B69" s="31" t="s">
        <v>127</v>
      </c>
      <c r="C69" s="54">
        <f>+$H$69*0.25</f>
        <v>1000000</v>
      </c>
      <c r="D69" s="54">
        <f t="shared" ref="D69:F69" si="33">+$H$69*0.25</f>
        <v>1000000</v>
      </c>
      <c r="E69" s="54">
        <f t="shared" si="33"/>
        <v>1000000</v>
      </c>
      <c r="F69" s="54">
        <f t="shared" si="33"/>
        <v>1000000</v>
      </c>
      <c r="G69" s="54">
        <f t="shared" ref="G69:G75" si="34">SUM(C69:F69)</f>
        <v>4000000</v>
      </c>
      <c r="H69" s="54">
        <v>4000000</v>
      </c>
      <c r="I69" s="66">
        <f t="shared" ref="I69:I75" si="35">+H69-C69-D69-E69-F69</f>
        <v>0</v>
      </c>
    </row>
    <row r="70" spans="1:9" ht="13.2" hidden="1" x14ac:dyDescent="0.25">
      <c r="A70" s="28" t="s">
        <v>128</v>
      </c>
      <c r="B70" s="31" t="s">
        <v>129</v>
      </c>
      <c r="C70" s="54">
        <f t="shared" ref="C70:C73" si="36">+H70*0.25</f>
        <v>0</v>
      </c>
      <c r="D70" s="54">
        <f t="shared" ref="D70:D73" ca="1" si="37">+I70*0.25</f>
        <v>0</v>
      </c>
      <c r="E70" s="54">
        <f t="shared" ref="E70:E73" si="38">+J70*0.25</f>
        <v>0</v>
      </c>
      <c r="F70" s="54">
        <f t="shared" ref="F70:F73" si="39">+K70*0.25</f>
        <v>0</v>
      </c>
      <c r="G70" s="54">
        <f t="shared" ca="1" si="34"/>
        <v>0</v>
      </c>
      <c r="I70" s="66">
        <f t="shared" ca="1" si="35"/>
        <v>0</v>
      </c>
    </row>
    <row r="71" spans="1:9" ht="13.2" hidden="1" x14ac:dyDescent="0.25">
      <c r="A71" s="28" t="s">
        <v>130</v>
      </c>
      <c r="B71" s="31" t="s">
        <v>131</v>
      </c>
      <c r="C71" s="54">
        <f t="shared" si="36"/>
        <v>0</v>
      </c>
      <c r="D71" s="54">
        <f t="shared" ca="1" si="37"/>
        <v>0</v>
      </c>
      <c r="E71" s="54">
        <f t="shared" si="38"/>
        <v>0</v>
      </c>
      <c r="F71" s="54">
        <f t="shared" si="39"/>
        <v>0</v>
      </c>
      <c r="G71" s="54">
        <f t="shared" ca="1" si="34"/>
        <v>0</v>
      </c>
      <c r="I71" s="66">
        <f t="shared" ca="1" si="35"/>
        <v>0</v>
      </c>
    </row>
    <row r="72" spans="1:9" ht="13.2" hidden="1" x14ac:dyDescent="0.25">
      <c r="A72" s="28" t="s">
        <v>132</v>
      </c>
      <c r="B72" s="31" t="s">
        <v>133</v>
      </c>
      <c r="C72" s="54">
        <f t="shared" si="36"/>
        <v>0</v>
      </c>
      <c r="D72" s="54">
        <f t="shared" ca="1" si="37"/>
        <v>0</v>
      </c>
      <c r="E72" s="54">
        <f t="shared" si="38"/>
        <v>0</v>
      </c>
      <c r="F72" s="54">
        <f t="shared" si="39"/>
        <v>0</v>
      </c>
      <c r="G72" s="54">
        <f t="shared" ca="1" si="34"/>
        <v>0</v>
      </c>
      <c r="I72" s="66">
        <f t="shared" ca="1" si="35"/>
        <v>0</v>
      </c>
    </row>
    <row r="73" spans="1:9" ht="13.2" hidden="1" x14ac:dyDescent="0.25">
      <c r="A73" s="28" t="s">
        <v>134</v>
      </c>
      <c r="B73" s="31" t="s">
        <v>135</v>
      </c>
      <c r="C73" s="54">
        <f t="shared" si="36"/>
        <v>0</v>
      </c>
      <c r="D73" s="54">
        <f t="shared" ca="1" si="37"/>
        <v>0</v>
      </c>
      <c r="E73" s="54">
        <f t="shared" si="38"/>
        <v>0</v>
      </c>
      <c r="F73" s="54">
        <f t="shared" si="39"/>
        <v>0</v>
      </c>
      <c r="G73" s="54">
        <f t="shared" ca="1" si="34"/>
        <v>0</v>
      </c>
      <c r="I73" s="66">
        <f t="shared" ca="1" si="35"/>
        <v>0</v>
      </c>
    </row>
    <row r="74" spans="1:9" ht="13.2" x14ac:dyDescent="0.25">
      <c r="A74" s="28" t="s">
        <v>136</v>
      </c>
      <c r="B74" s="31" t="s">
        <v>137</v>
      </c>
      <c r="C74" s="54">
        <f>+$H$74*0.25</f>
        <v>50000</v>
      </c>
      <c r="D74" s="54">
        <f t="shared" ref="D74:F74" si="40">+$H$74*0.25</f>
        <v>50000</v>
      </c>
      <c r="E74" s="54">
        <f t="shared" si="40"/>
        <v>50000</v>
      </c>
      <c r="F74" s="54">
        <f t="shared" si="40"/>
        <v>50000</v>
      </c>
      <c r="G74" s="54">
        <f t="shared" si="34"/>
        <v>200000</v>
      </c>
      <c r="H74" s="60">
        <v>200000</v>
      </c>
      <c r="I74" s="66">
        <f t="shared" si="35"/>
        <v>0</v>
      </c>
    </row>
    <row r="75" spans="1:9" ht="13.2" x14ac:dyDescent="0.25">
      <c r="A75" s="30" t="s">
        <v>138</v>
      </c>
      <c r="B75" s="31" t="s">
        <v>139</v>
      </c>
      <c r="C75" s="54">
        <v>9433844</v>
      </c>
      <c r="D75" s="54">
        <v>11433844</v>
      </c>
      <c r="E75" s="54">
        <v>16433844</v>
      </c>
      <c r="F75" s="54">
        <v>11433844</v>
      </c>
      <c r="G75" s="54">
        <f t="shared" si="34"/>
        <v>48735376</v>
      </c>
      <c r="H75" s="60">
        <v>48735376</v>
      </c>
      <c r="I75" s="66">
        <f t="shared" si="35"/>
        <v>0</v>
      </c>
    </row>
    <row r="76" spans="1:9" ht="15" customHeight="1" x14ac:dyDescent="0.25">
      <c r="A76" s="26" t="s">
        <v>140</v>
      </c>
      <c r="B76" s="43" t="s">
        <v>141</v>
      </c>
      <c r="C76" s="57">
        <f t="shared" ref="C76:H76" si="41">SUM(C77:C83)</f>
        <v>22266728</v>
      </c>
      <c r="D76" s="57">
        <f t="shared" si="41"/>
        <v>35392199</v>
      </c>
      <c r="E76" s="57">
        <f t="shared" si="41"/>
        <v>28829463.5</v>
      </c>
      <c r="F76" s="57">
        <f t="shared" si="41"/>
        <v>28829463.5</v>
      </c>
      <c r="G76" s="58">
        <f t="shared" si="41"/>
        <v>115317854</v>
      </c>
      <c r="H76" s="58">
        <f t="shared" si="41"/>
        <v>115317854</v>
      </c>
    </row>
    <row r="77" spans="1:9" ht="13.2" hidden="1" x14ac:dyDescent="0.25">
      <c r="A77" s="28" t="s">
        <v>142</v>
      </c>
      <c r="B77" s="31" t="s">
        <v>143</v>
      </c>
      <c r="C77" s="54"/>
      <c r="D77" s="54"/>
      <c r="E77" s="54"/>
      <c r="F77" s="54"/>
      <c r="G77" s="54">
        <f t="shared" ref="G77:G83" si="42">SUM(C77:F77)</f>
        <v>0</v>
      </c>
    </row>
    <row r="78" spans="1:9" ht="13.2" hidden="1" x14ac:dyDescent="0.25">
      <c r="A78" s="28" t="s">
        <v>144</v>
      </c>
      <c r="B78" s="31" t="s">
        <v>145</v>
      </c>
      <c r="C78" s="54"/>
      <c r="D78" s="54"/>
      <c r="E78" s="54"/>
      <c r="F78" s="54"/>
      <c r="G78" s="54">
        <f t="shared" si="42"/>
        <v>0</v>
      </c>
    </row>
    <row r="79" spans="1:9" ht="13.2" hidden="1" x14ac:dyDescent="0.25">
      <c r="A79" s="28" t="s">
        <v>146</v>
      </c>
      <c r="B79" s="31" t="s">
        <v>147</v>
      </c>
      <c r="C79" s="54"/>
      <c r="D79" s="54"/>
      <c r="E79" s="54"/>
      <c r="F79" s="54"/>
      <c r="G79" s="54">
        <f t="shared" si="42"/>
        <v>0</v>
      </c>
    </row>
    <row r="80" spans="1:9" ht="13.2" x14ac:dyDescent="0.25">
      <c r="A80" s="28" t="s">
        <v>148</v>
      </c>
      <c r="B80" s="31" t="s">
        <v>149</v>
      </c>
      <c r="C80" s="54">
        <f>+$H$80*0.25</f>
        <v>13750000</v>
      </c>
      <c r="D80" s="54">
        <f t="shared" ref="D80:F80" si="43">+$H$80*0.25</f>
        <v>13750000</v>
      </c>
      <c r="E80" s="54">
        <f t="shared" si="43"/>
        <v>13750000</v>
      </c>
      <c r="F80" s="54">
        <f t="shared" si="43"/>
        <v>13750000</v>
      </c>
      <c r="G80" s="54">
        <f t="shared" si="42"/>
        <v>55000000</v>
      </c>
      <c r="H80" s="60">
        <v>55000000</v>
      </c>
      <c r="I80" s="66">
        <f t="shared" ref="I80:I83" si="44">+H80-C80-D80-E80-F80</f>
        <v>0</v>
      </c>
    </row>
    <row r="81" spans="1:9" ht="13.2" x14ac:dyDescent="0.25">
      <c r="A81" s="28" t="s">
        <v>150</v>
      </c>
      <c r="B81" s="31" t="s">
        <v>151</v>
      </c>
      <c r="C81" s="54">
        <v>2624529</v>
      </c>
      <c r="D81" s="54">
        <v>15750000</v>
      </c>
      <c r="E81" s="54">
        <v>9187264.5</v>
      </c>
      <c r="F81" s="54">
        <v>9187264.5</v>
      </c>
      <c r="G81" s="54">
        <f t="shared" si="42"/>
        <v>36749058</v>
      </c>
      <c r="H81" s="60">
        <v>36749058</v>
      </c>
      <c r="I81" s="66">
        <f t="shared" si="44"/>
        <v>0</v>
      </c>
    </row>
    <row r="82" spans="1:9" ht="13.2" x14ac:dyDescent="0.25">
      <c r="A82" s="28" t="s">
        <v>152</v>
      </c>
      <c r="B82" s="31" t="s">
        <v>153</v>
      </c>
      <c r="C82" s="54">
        <f>+$H$82*0.25</f>
        <v>5523328.25</v>
      </c>
      <c r="D82" s="54">
        <f t="shared" ref="D82:F82" si="45">+$H$82*0.25</f>
        <v>5523328.25</v>
      </c>
      <c r="E82" s="54">
        <f t="shared" si="45"/>
        <v>5523328.25</v>
      </c>
      <c r="F82" s="54">
        <f t="shared" si="45"/>
        <v>5523328.25</v>
      </c>
      <c r="G82" s="54">
        <f t="shared" si="42"/>
        <v>22093313</v>
      </c>
      <c r="H82" s="60">
        <v>22093313</v>
      </c>
      <c r="I82" s="66">
        <f t="shared" si="44"/>
        <v>0</v>
      </c>
    </row>
    <row r="83" spans="1:9" ht="13.2" x14ac:dyDescent="0.25">
      <c r="A83" s="28" t="s">
        <v>154</v>
      </c>
      <c r="B83" s="31" t="s">
        <v>155</v>
      </c>
      <c r="C83" s="54">
        <f>+$H$83*0.25</f>
        <v>368870.75</v>
      </c>
      <c r="D83" s="54">
        <f t="shared" ref="D83:F83" si="46">+$H$83*0.25</f>
        <v>368870.75</v>
      </c>
      <c r="E83" s="54">
        <f t="shared" si="46"/>
        <v>368870.75</v>
      </c>
      <c r="F83" s="54">
        <f t="shared" si="46"/>
        <v>368870.75</v>
      </c>
      <c r="G83" s="54">
        <f t="shared" si="42"/>
        <v>1475483</v>
      </c>
      <c r="H83" s="60">
        <v>1475483</v>
      </c>
      <c r="I83" s="66">
        <f t="shared" si="44"/>
        <v>0</v>
      </c>
    </row>
    <row r="84" spans="1:9" ht="13.2" x14ac:dyDescent="0.25">
      <c r="A84" s="26" t="s">
        <v>156</v>
      </c>
      <c r="B84" s="43" t="s">
        <v>157</v>
      </c>
      <c r="C84" s="57">
        <f t="shared" ref="C84:H84" si="47">SUM(C85:C88)</f>
        <v>527212.5</v>
      </c>
      <c r="D84" s="57">
        <f t="shared" si="47"/>
        <v>527212.5</v>
      </c>
      <c r="E84" s="57">
        <f t="shared" si="47"/>
        <v>527212.5</v>
      </c>
      <c r="F84" s="57">
        <f t="shared" si="47"/>
        <v>527212.5</v>
      </c>
      <c r="G84" s="58">
        <f t="shared" si="47"/>
        <v>2108850</v>
      </c>
      <c r="H84" s="58">
        <f t="shared" si="47"/>
        <v>2108850</v>
      </c>
    </row>
    <row r="85" spans="1:9" ht="13.2" x14ac:dyDescent="0.25">
      <c r="A85" s="28" t="s">
        <v>158</v>
      </c>
      <c r="B85" s="31" t="s">
        <v>159</v>
      </c>
      <c r="C85" s="54">
        <f>+$H$85*0.25</f>
        <v>137512.5</v>
      </c>
      <c r="D85" s="54">
        <f t="shared" ref="D85:F85" si="48">+$H$85*0.25</f>
        <v>137512.5</v>
      </c>
      <c r="E85" s="54">
        <f t="shared" si="48"/>
        <v>137512.5</v>
      </c>
      <c r="F85" s="54">
        <f t="shared" si="48"/>
        <v>137512.5</v>
      </c>
      <c r="G85" s="54">
        <f t="shared" ref="G85:G88" si="49">SUM(C85:F85)</f>
        <v>550050</v>
      </c>
      <c r="H85" s="60">
        <v>550050</v>
      </c>
      <c r="I85" s="66">
        <f t="shared" ref="I85:I86" si="50">+H85-C85-D85-E85-F85</f>
        <v>0</v>
      </c>
    </row>
    <row r="86" spans="1:9" ht="13.2" x14ac:dyDescent="0.25">
      <c r="A86" s="28" t="s">
        <v>160</v>
      </c>
      <c r="B86" s="31" t="s">
        <v>161</v>
      </c>
      <c r="C86" s="54">
        <f>+$H$86*0.25</f>
        <v>389700</v>
      </c>
      <c r="D86" s="54">
        <f t="shared" ref="D86:F86" si="51">+$H$86*0.25</f>
        <v>389700</v>
      </c>
      <c r="E86" s="54">
        <f t="shared" si="51"/>
        <v>389700</v>
      </c>
      <c r="F86" s="54">
        <f t="shared" si="51"/>
        <v>389700</v>
      </c>
      <c r="G86" s="54">
        <f t="shared" si="49"/>
        <v>1558800</v>
      </c>
      <c r="H86" s="60">
        <v>1558800</v>
      </c>
      <c r="I86" s="66">
        <f t="shared" si="50"/>
        <v>0</v>
      </c>
    </row>
    <row r="87" spans="1:9" ht="13.2" hidden="1" x14ac:dyDescent="0.25">
      <c r="A87" s="28" t="s">
        <v>162</v>
      </c>
      <c r="B87" s="31" t="s">
        <v>163</v>
      </c>
      <c r="C87" s="54"/>
      <c r="D87" s="54"/>
      <c r="E87" s="54"/>
      <c r="F87" s="54"/>
      <c r="G87" s="54">
        <f t="shared" si="49"/>
        <v>0</v>
      </c>
    </row>
    <row r="88" spans="1:9" ht="13.2" hidden="1" x14ac:dyDescent="0.25">
      <c r="A88" s="28" t="s">
        <v>164</v>
      </c>
      <c r="B88" s="31" t="s">
        <v>165</v>
      </c>
      <c r="C88" s="54"/>
      <c r="D88" s="54"/>
      <c r="E88" s="54"/>
      <c r="F88" s="54"/>
      <c r="G88" s="54">
        <f t="shared" si="49"/>
        <v>0</v>
      </c>
    </row>
    <row r="89" spans="1:9" ht="13.2" x14ac:dyDescent="0.25">
      <c r="A89" s="26" t="s">
        <v>166</v>
      </c>
      <c r="B89" s="43" t="s">
        <v>167</v>
      </c>
      <c r="C89" s="57">
        <f t="shared" ref="C89:H89" si="52">SUM(C90:C92)</f>
        <v>6341188.75</v>
      </c>
      <c r="D89" s="57">
        <f t="shared" si="52"/>
        <v>6341188.75</v>
      </c>
      <c r="E89" s="57">
        <f t="shared" si="52"/>
        <v>6341188.75</v>
      </c>
      <c r="F89" s="57">
        <f t="shared" si="52"/>
        <v>6341188.75</v>
      </c>
      <c r="G89" s="58">
        <f t="shared" si="52"/>
        <v>25364755</v>
      </c>
      <c r="H89" s="58">
        <f t="shared" si="52"/>
        <v>25364755</v>
      </c>
    </row>
    <row r="90" spans="1:9" ht="13.2" x14ac:dyDescent="0.25">
      <c r="A90" s="28" t="s">
        <v>168</v>
      </c>
      <c r="B90" s="31" t="s">
        <v>169</v>
      </c>
      <c r="C90" s="54">
        <f>+$H$90*0.25</f>
        <v>6341188.75</v>
      </c>
      <c r="D90" s="54">
        <f t="shared" ref="D90:F90" si="53">+$H$90*0.25</f>
        <v>6341188.75</v>
      </c>
      <c r="E90" s="54">
        <f t="shared" si="53"/>
        <v>6341188.75</v>
      </c>
      <c r="F90" s="54">
        <f t="shared" si="53"/>
        <v>6341188.75</v>
      </c>
      <c r="G90" s="54">
        <f t="shared" ref="G90:G92" si="54">SUM(C90:F90)</f>
        <v>25364755</v>
      </c>
      <c r="H90" s="60">
        <v>25364755</v>
      </c>
      <c r="I90" s="66">
        <f t="shared" ref="I90" si="55">+H90-C90-D90-E90-F90</f>
        <v>0</v>
      </c>
    </row>
    <row r="91" spans="1:9" ht="13.2" hidden="1" x14ac:dyDescent="0.25">
      <c r="A91" s="28" t="s">
        <v>170</v>
      </c>
      <c r="B91" s="31" t="s">
        <v>171</v>
      </c>
      <c r="C91" s="54"/>
      <c r="D91" s="54"/>
      <c r="E91" s="54"/>
      <c r="F91" s="54"/>
      <c r="G91" s="54">
        <f t="shared" si="54"/>
        <v>0</v>
      </c>
    </row>
    <row r="92" spans="1:9" ht="13.2" hidden="1" x14ac:dyDescent="0.25">
      <c r="A92" s="28" t="s">
        <v>172</v>
      </c>
      <c r="B92" s="31" t="s">
        <v>173</v>
      </c>
      <c r="C92" s="54"/>
      <c r="D92" s="54"/>
      <c r="E92" s="54"/>
      <c r="F92" s="54"/>
      <c r="G92" s="54">
        <f t="shared" si="54"/>
        <v>0</v>
      </c>
    </row>
    <row r="93" spans="1:9" ht="13.2" x14ac:dyDescent="0.25">
      <c r="A93" s="26" t="s">
        <v>174</v>
      </c>
      <c r="B93" s="43" t="s">
        <v>175</v>
      </c>
      <c r="C93" s="57">
        <f t="shared" ref="C93:H93" si="56">SUM(C94:C96)</f>
        <v>1500000</v>
      </c>
      <c r="D93" s="57">
        <f t="shared" si="56"/>
        <v>1500000</v>
      </c>
      <c r="E93" s="57">
        <f t="shared" si="56"/>
        <v>1500000</v>
      </c>
      <c r="F93" s="57">
        <f t="shared" si="56"/>
        <v>1500000</v>
      </c>
      <c r="G93" s="58">
        <f t="shared" si="56"/>
        <v>6000000</v>
      </c>
      <c r="H93" s="58">
        <f t="shared" si="56"/>
        <v>6000000</v>
      </c>
    </row>
    <row r="94" spans="1:9" ht="13.2" x14ac:dyDescent="0.25">
      <c r="A94" s="28" t="s">
        <v>176</v>
      </c>
      <c r="B94" s="31" t="s">
        <v>177</v>
      </c>
      <c r="C94" s="54">
        <f>+$H$94*0.25</f>
        <v>1500000</v>
      </c>
      <c r="D94" s="54">
        <f t="shared" ref="D94:F94" si="57">+$H$94*0.25</f>
        <v>1500000</v>
      </c>
      <c r="E94" s="54">
        <f t="shared" si="57"/>
        <v>1500000</v>
      </c>
      <c r="F94" s="54">
        <f t="shared" si="57"/>
        <v>1500000</v>
      </c>
      <c r="G94" s="54">
        <f t="shared" ref="G94:G96" si="58">SUM(C94:F94)</f>
        <v>6000000</v>
      </c>
      <c r="H94" s="54">
        <v>6000000</v>
      </c>
      <c r="I94" s="66">
        <f t="shared" ref="I94" si="59">+H94-C94-D94-E94-F94</f>
        <v>0</v>
      </c>
    </row>
    <row r="95" spans="1:9" ht="13.2" hidden="1" x14ac:dyDescent="0.25">
      <c r="A95" s="28" t="s">
        <v>178</v>
      </c>
      <c r="B95" s="31" t="s">
        <v>179</v>
      </c>
      <c r="C95" s="54"/>
      <c r="D95" s="54"/>
      <c r="E95" s="54"/>
      <c r="F95" s="54"/>
      <c r="G95" s="54">
        <f t="shared" si="58"/>
        <v>0</v>
      </c>
    </row>
    <row r="96" spans="1:9" ht="13.2" hidden="1" x14ac:dyDescent="0.25">
      <c r="A96" s="28" t="s">
        <v>180</v>
      </c>
      <c r="B96" s="31" t="s">
        <v>181</v>
      </c>
      <c r="C96" s="54"/>
      <c r="D96" s="54"/>
      <c r="E96" s="54"/>
      <c r="F96" s="54"/>
      <c r="G96" s="54">
        <f t="shared" si="58"/>
        <v>0</v>
      </c>
    </row>
    <row r="97" spans="1:9" ht="13.2" x14ac:dyDescent="0.25">
      <c r="A97" s="26" t="s">
        <v>182</v>
      </c>
      <c r="B97" s="43" t="s">
        <v>183</v>
      </c>
      <c r="C97" s="57">
        <f t="shared" ref="C97:H97" si="60">SUM(C98:C106)</f>
        <v>13605418.5</v>
      </c>
      <c r="D97" s="57">
        <f t="shared" si="60"/>
        <v>8605418.5</v>
      </c>
      <c r="E97" s="57">
        <f t="shared" si="60"/>
        <v>8605418.5</v>
      </c>
      <c r="F97" s="57">
        <f t="shared" si="60"/>
        <v>8702098.5</v>
      </c>
      <c r="G97" s="58">
        <f t="shared" si="60"/>
        <v>39518354</v>
      </c>
      <c r="H97" s="58">
        <f t="shared" si="60"/>
        <v>39518354</v>
      </c>
    </row>
    <row r="98" spans="1:9" ht="13.2" hidden="1" x14ac:dyDescent="0.25">
      <c r="A98" s="28" t="s">
        <v>184</v>
      </c>
      <c r="B98" s="31" t="s">
        <v>185</v>
      </c>
      <c r="C98" s="54"/>
      <c r="D98" s="54"/>
      <c r="E98" s="54"/>
      <c r="F98" s="54"/>
      <c r="G98" s="54">
        <f t="shared" ref="G98:G106" si="61">SUM(C98:F98)</f>
        <v>0</v>
      </c>
    </row>
    <row r="99" spans="1:9" ht="13.2" hidden="1" x14ac:dyDescent="0.25">
      <c r="A99" s="28" t="s">
        <v>186</v>
      </c>
      <c r="B99" s="31" t="s">
        <v>187</v>
      </c>
      <c r="C99" s="54"/>
      <c r="D99" s="54"/>
      <c r="E99" s="54"/>
      <c r="F99" s="54"/>
      <c r="G99" s="54">
        <f t="shared" si="61"/>
        <v>0</v>
      </c>
    </row>
    <row r="100" spans="1:9" ht="13.2" hidden="1" x14ac:dyDescent="0.25">
      <c r="A100" s="28" t="s">
        <v>188</v>
      </c>
      <c r="B100" s="31" t="s">
        <v>189</v>
      </c>
      <c r="C100" s="54"/>
      <c r="D100" s="54"/>
      <c r="E100" s="54"/>
      <c r="F100" s="54"/>
      <c r="G100" s="54">
        <f t="shared" si="61"/>
        <v>0</v>
      </c>
    </row>
    <row r="101" spans="1:9" ht="13.2" hidden="1" x14ac:dyDescent="0.25">
      <c r="A101" s="28" t="s">
        <v>190</v>
      </c>
      <c r="B101" s="31" t="s">
        <v>191</v>
      </c>
      <c r="C101" s="54"/>
      <c r="D101" s="54"/>
      <c r="E101" s="54"/>
      <c r="F101" s="54"/>
      <c r="G101" s="54">
        <f t="shared" si="61"/>
        <v>0</v>
      </c>
    </row>
    <row r="102" spans="1:9" ht="13.2" x14ac:dyDescent="0.25">
      <c r="A102" s="28" t="s">
        <v>192</v>
      </c>
      <c r="B102" s="31" t="s">
        <v>193</v>
      </c>
      <c r="C102" s="54">
        <f>+$H$102*0.25</f>
        <v>1948500</v>
      </c>
      <c r="D102" s="54">
        <f t="shared" ref="D102:F102" si="62">+$H$102*0.25</f>
        <v>1948500</v>
      </c>
      <c r="E102" s="54">
        <f t="shared" si="62"/>
        <v>1948500</v>
      </c>
      <c r="F102" s="54">
        <f t="shared" si="62"/>
        <v>1948500</v>
      </c>
      <c r="G102" s="54">
        <f t="shared" si="61"/>
        <v>7794000</v>
      </c>
      <c r="H102" s="60">
        <v>7794000</v>
      </c>
      <c r="I102" s="66">
        <f t="shared" ref="I102:I105" si="63">+H102-C102-D102-E102-F102</f>
        <v>0</v>
      </c>
    </row>
    <row r="103" spans="1:9" ht="13.2" x14ac:dyDescent="0.25">
      <c r="A103" s="28" t="s">
        <v>194</v>
      </c>
      <c r="B103" s="31" t="s">
        <v>195</v>
      </c>
      <c r="C103" s="54">
        <f>+$H$103*0.25</f>
        <v>943853.5</v>
      </c>
      <c r="D103" s="54">
        <f t="shared" ref="D103:F103" si="64">+$H$103*0.25</f>
        <v>943853.5</v>
      </c>
      <c r="E103" s="54">
        <f t="shared" si="64"/>
        <v>943853.5</v>
      </c>
      <c r="F103" s="54">
        <f t="shared" si="64"/>
        <v>943853.5</v>
      </c>
      <c r="G103" s="54">
        <f t="shared" si="61"/>
        <v>3775414</v>
      </c>
      <c r="H103" s="60">
        <v>3775414</v>
      </c>
      <c r="I103" s="66">
        <f t="shared" si="63"/>
        <v>0</v>
      </c>
    </row>
    <row r="104" spans="1:9" ht="13.2" x14ac:dyDescent="0.25">
      <c r="A104" s="28" t="s">
        <v>196</v>
      </c>
      <c r="B104" s="31" t="s">
        <v>197</v>
      </c>
      <c r="C104" s="54">
        <f>+$H$104*0.25</f>
        <v>713065</v>
      </c>
      <c r="D104" s="54">
        <f t="shared" ref="D104:F104" si="65">+$H$104*0.25</f>
        <v>713065</v>
      </c>
      <c r="E104" s="54">
        <f t="shared" si="65"/>
        <v>713065</v>
      </c>
      <c r="F104" s="54">
        <f t="shared" si="65"/>
        <v>713065</v>
      </c>
      <c r="G104" s="54">
        <f t="shared" si="61"/>
        <v>2852260</v>
      </c>
      <c r="H104" s="60">
        <v>2852260</v>
      </c>
      <c r="I104" s="66">
        <f t="shared" si="63"/>
        <v>0</v>
      </c>
    </row>
    <row r="105" spans="1:9" ht="13.2" x14ac:dyDescent="0.25">
      <c r="A105" s="28" t="s">
        <v>198</v>
      </c>
      <c r="B105" s="31" t="s">
        <v>199</v>
      </c>
      <c r="C105" s="54">
        <v>10000000</v>
      </c>
      <c r="D105" s="54">
        <v>5000000</v>
      </c>
      <c r="E105" s="54">
        <v>5000000</v>
      </c>
      <c r="F105" s="54">
        <v>5096680</v>
      </c>
      <c r="G105" s="54">
        <f t="shared" si="61"/>
        <v>25096680</v>
      </c>
      <c r="H105" s="60">
        <v>25096680</v>
      </c>
      <c r="I105" s="66">
        <f t="shared" si="63"/>
        <v>0</v>
      </c>
    </row>
    <row r="106" spans="1:9" ht="13.2" hidden="1" x14ac:dyDescent="0.25">
      <c r="A106" s="28" t="s">
        <v>200</v>
      </c>
      <c r="B106" s="31" t="s">
        <v>201</v>
      </c>
      <c r="C106" s="54"/>
      <c r="D106" s="54"/>
      <c r="E106" s="54"/>
      <c r="F106" s="54"/>
      <c r="G106" s="54">
        <f t="shared" si="61"/>
        <v>0</v>
      </c>
    </row>
    <row r="107" spans="1:9" ht="13.2" hidden="1" x14ac:dyDescent="0.25">
      <c r="A107" s="26" t="s">
        <v>202</v>
      </c>
      <c r="B107" s="43" t="s">
        <v>203</v>
      </c>
      <c r="C107" s="57">
        <f t="shared" ref="C107:H107" si="66">SUM(C108:C111)</f>
        <v>0</v>
      </c>
      <c r="D107" s="57">
        <f t="shared" si="66"/>
        <v>0</v>
      </c>
      <c r="E107" s="57">
        <f t="shared" si="66"/>
        <v>0</v>
      </c>
      <c r="F107" s="57">
        <f t="shared" si="66"/>
        <v>0</v>
      </c>
      <c r="G107" s="58">
        <f t="shared" si="66"/>
        <v>0</v>
      </c>
      <c r="H107" s="58">
        <f t="shared" si="66"/>
        <v>0</v>
      </c>
    </row>
    <row r="108" spans="1:9" ht="13.2" hidden="1" x14ac:dyDescent="0.25">
      <c r="A108" s="28" t="s">
        <v>204</v>
      </c>
      <c r="B108" s="31" t="s">
        <v>205</v>
      </c>
      <c r="C108" s="54"/>
      <c r="D108" s="54"/>
      <c r="E108" s="54"/>
      <c r="F108" s="54"/>
      <c r="G108" s="54">
        <f t="shared" ref="G108:G111" si="67">SUM(C108:F108)</f>
        <v>0</v>
      </c>
    </row>
    <row r="109" spans="1:9" ht="13.2" hidden="1" x14ac:dyDescent="0.25">
      <c r="A109" s="28" t="s">
        <v>206</v>
      </c>
      <c r="B109" s="50" t="s">
        <v>598</v>
      </c>
      <c r="C109" s="54"/>
      <c r="D109" s="54"/>
      <c r="E109" s="54"/>
      <c r="F109" s="54"/>
      <c r="G109" s="54">
        <f t="shared" si="67"/>
        <v>0</v>
      </c>
    </row>
    <row r="110" spans="1:9" ht="13.2" hidden="1" x14ac:dyDescent="0.25">
      <c r="A110" s="28" t="s">
        <v>208</v>
      </c>
      <c r="B110" s="31" t="s">
        <v>209</v>
      </c>
      <c r="C110" s="54"/>
      <c r="D110" s="54"/>
      <c r="E110" s="54"/>
      <c r="F110" s="54"/>
      <c r="G110" s="54">
        <f t="shared" si="67"/>
        <v>0</v>
      </c>
    </row>
    <row r="111" spans="1:9" ht="13.2" hidden="1" x14ac:dyDescent="0.25">
      <c r="A111" s="28" t="s">
        <v>210</v>
      </c>
      <c r="B111" s="31" t="s">
        <v>211</v>
      </c>
      <c r="C111" s="54"/>
      <c r="D111" s="54"/>
      <c r="E111" s="54"/>
      <c r="F111" s="54"/>
      <c r="G111" s="54">
        <f t="shared" si="67"/>
        <v>0</v>
      </c>
    </row>
    <row r="112" spans="1:9" ht="13.2" x14ac:dyDescent="0.25">
      <c r="A112" s="26" t="s">
        <v>212</v>
      </c>
      <c r="B112" s="43" t="s">
        <v>213</v>
      </c>
      <c r="C112" s="57">
        <f t="shared" ref="C112:H112" si="68">SUM(C113:C118)</f>
        <v>125000</v>
      </c>
      <c r="D112" s="57">
        <f t="shared" si="68"/>
        <v>125000</v>
      </c>
      <c r="E112" s="57">
        <f t="shared" si="68"/>
        <v>125000</v>
      </c>
      <c r="F112" s="57">
        <f t="shared" si="68"/>
        <v>125000</v>
      </c>
      <c r="G112" s="58">
        <f t="shared" si="68"/>
        <v>500000</v>
      </c>
      <c r="H112" s="58">
        <f t="shared" si="68"/>
        <v>500000</v>
      </c>
    </row>
    <row r="113" spans="1:10" ht="13.2" hidden="1" x14ac:dyDescent="0.25">
      <c r="A113" s="28" t="s">
        <v>214</v>
      </c>
      <c r="B113" s="31" t="s">
        <v>215</v>
      </c>
      <c r="C113" s="54"/>
      <c r="D113" s="54"/>
      <c r="E113" s="54"/>
      <c r="F113" s="54"/>
      <c r="G113" s="54">
        <f t="shared" ref="G113:G118" si="69">SUM(C113:F113)</f>
        <v>0</v>
      </c>
    </row>
    <row r="114" spans="1:10" ht="13.2" hidden="1" x14ac:dyDescent="0.25">
      <c r="A114" s="28" t="s">
        <v>216</v>
      </c>
      <c r="B114" s="31" t="s">
        <v>217</v>
      </c>
      <c r="C114" s="54"/>
      <c r="D114" s="54"/>
      <c r="E114" s="54"/>
      <c r="F114" s="54"/>
      <c r="G114" s="54">
        <f t="shared" si="69"/>
        <v>0</v>
      </c>
    </row>
    <row r="115" spans="1:10" ht="13.2" hidden="1" x14ac:dyDescent="0.25">
      <c r="A115" s="28" t="s">
        <v>218</v>
      </c>
      <c r="B115" s="31" t="s">
        <v>219</v>
      </c>
      <c r="C115" s="54"/>
      <c r="D115" s="54"/>
      <c r="E115" s="54"/>
      <c r="F115" s="54"/>
      <c r="G115" s="54">
        <f t="shared" si="69"/>
        <v>0</v>
      </c>
    </row>
    <row r="116" spans="1:10" ht="13.2" hidden="1" x14ac:dyDescent="0.25">
      <c r="A116" s="28" t="s">
        <v>220</v>
      </c>
      <c r="B116" s="31" t="s">
        <v>221</v>
      </c>
      <c r="C116" s="54"/>
      <c r="D116" s="54"/>
      <c r="E116" s="54"/>
      <c r="F116" s="54"/>
      <c r="G116" s="54">
        <f t="shared" si="69"/>
        <v>0</v>
      </c>
    </row>
    <row r="117" spans="1:10" ht="13.2" x14ac:dyDescent="0.25">
      <c r="A117" s="28" t="s">
        <v>222</v>
      </c>
      <c r="B117" s="31" t="s">
        <v>223</v>
      </c>
      <c r="C117" s="54">
        <f>+$H$117*0.25</f>
        <v>125000</v>
      </c>
      <c r="D117" s="54">
        <f t="shared" ref="D117:F117" si="70">+$H$117*0.25</f>
        <v>125000</v>
      </c>
      <c r="E117" s="54">
        <f t="shared" si="70"/>
        <v>125000</v>
      </c>
      <c r="F117" s="54">
        <f t="shared" si="70"/>
        <v>125000</v>
      </c>
      <c r="G117" s="54">
        <f t="shared" si="69"/>
        <v>500000</v>
      </c>
      <c r="H117" s="54">
        <v>500000</v>
      </c>
      <c r="I117" s="66">
        <f t="shared" ref="I117" si="71">+H117-C117-D117-E117-F117</f>
        <v>0</v>
      </c>
    </row>
    <row r="118" spans="1:10" ht="13.2" hidden="1" x14ac:dyDescent="0.25">
      <c r="A118" s="28" t="s">
        <v>224</v>
      </c>
      <c r="B118" s="31" t="s">
        <v>225</v>
      </c>
      <c r="C118" s="54"/>
      <c r="D118" s="54"/>
      <c r="E118" s="54"/>
      <c r="F118" s="54"/>
      <c r="G118" s="54">
        <f t="shared" si="69"/>
        <v>0</v>
      </c>
    </row>
    <row r="119" spans="1:10" ht="13.2" x14ac:dyDescent="0.25">
      <c r="A119" s="26">
        <v>2</v>
      </c>
      <c r="B119" s="43" t="s">
        <v>226</v>
      </c>
      <c r="C119" s="57">
        <f t="shared" ref="C119:H119" si="72">+C120+C126+C131+C139+C142+C147</f>
        <v>2191146</v>
      </c>
      <c r="D119" s="57">
        <f t="shared" si="72"/>
        <v>2100960</v>
      </c>
      <c r="E119" s="57">
        <f t="shared" si="72"/>
        <v>2100960</v>
      </c>
      <c r="F119" s="57">
        <f t="shared" si="72"/>
        <v>2100960</v>
      </c>
      <c r="G119" s="58">
        <f t="shared" si="72"/>
        <v>8494026</v>
      </c>
      <c r="H119" s="58">
        <f t="shared" si="72"/>
        <v>8494026</v>
      </c>
    </row>
    <row r="120" spans="1:10" ht="13.2" x14ac:dyDescent="0.25">
      <c r="A120" s="26" t="s">
        <v>227</v>
      </c>
      <c r="B120" s="43" t="s">
        <v>228</v>
      </c>
      <c r="C120" s="57">
        <f t="shared" ref="C120:H120" si="73">SUM(C121:C125)</f>
        <v>750000</v>
      </c>
      <c r="D120" s="57">
        <f t="shared" si="73"/>
        <v>750000</v>
      </c>
      <c r="E120" s="57">
        <f t="shared" si="73"/>
        <v>750000</v>
      </c>
      <c r="F120" s="57">
        <f t="shared" si="73"/>
        <v>750000</v>
      </c>
      <c r="G120" s="58">
        <f t="shared" si="73"/>
        <v>3000000</v>
      </c>
      <c r="H120" s="58">
        <f t="shared" si="73"/>
        <v>3000000</v>
      </c>
    </row>
    <row r="121" spans="1:10" ht="13.2" x14ac:dyDescent="0.25">
      <c r="A121" s="28" t="s">
        <v>229</v>
      </c>
      <c r="B121" s="31" t="s">
        <v>230</v>
      </c>
      <c r="C121" s="54">
        <f>+$H$121*0.25</f>
        <v>750000</v>
      </c>
      <c r="D121" s="54">
        <f t="shared" ref="D121:F121" si="74">+$H$121*0.25</f>
        <v>750000</v>
      </c>
      <c r="E121" s="54">
        <f t="shared" si="74"/>
        <v>750000</v>
      </c>
      <c r="F121" s="54">
        <f t="shared" si="74"/>
        <v>750000</v>
      </c>
      <c r="G121" s="54">
        <f t="shared" ref="G121:G125" si="75">SUM(C121:F121)</f>
        <v>3000000</v>
      </c>
      <c r="H121" s="54">
        <v>3000000</v>
      </c>
      <c r="I121" s="66">
        <f t="shared" ref="I121" si="76">+H121-C121-D121-E121-F121</f>
        <v>0</v>
      </c>
    </row>
    <row r="122" spans="1:10" ht="13.2" hidden="1" x14ac:dyDescent="0.25">
      <c r="A122" s="28" t="s">
        <v>231</v>
      </c>
      <c r="B122" s="31" t="s">
        <v>232</v>
      </c>
      <c r="C122" s="54"/>
      <c r="D122" s="54"/>
      <c r="E122" s="54"/>
      <c r="F122" s="54"/>
      <c r="G122" s="54">
        <f t="shared" si="75"/>
        <v>0</v>
      </c>
    </row>
    <row r="123" spans="1:10" ht="13.2" hidden="1" x14ac:dyDescent="0.25">
      <c r="A123" s="28" t="s">
        <v>233</v>
      </c>
      <c r="B123" s="31" t="s">
        <v>234</v>
      </c>
      <c r="C123" s="54"/>
      <c r="D123" s="54"/>
      <c r="E123" s="54"/>
      <c r="F123" s="54"/>
      <c r="G123" s="54">
        <f t="shared" si="75"/>
        <v>0</v>
      </c>
    </row>
    <row r="124" spans="1:10" ht="13.2" hidden="1" x14ac:dyDescent="0.25">
      <c r="A124" s="28" t="s">
        <v>235</v>
      </c>
      <c r="B124" s="31" t="s">
        <v>236</v>
      </c>
      <c r="C124" s="54"/>
      <c r="D124" s="54"/>
      <c r="E124" s="54"/>
      <c r="F124" s="54"/>
      <c r="G124" s="54">
        <f t="shared" si="75"/>
        <v>0</v>
      </c>
    </row>
    <row r="125" spans="1:10" s="4" customFormat="1" ht="13.2" hidden="1" x14ac:dyDescent="0.25">
      <c r="A125" s="30" t="s">
        <v>237</v>
      </c>
      <c r="B125" s="31" t="s">
        <v>238</v>
      </c>
      <c r="C125" s="59"/>
      <c r="D125" s="59"/>
      <c r="E125" s="59"/>
      <c r="F125" s="59"/>
      <c r="G125" s="54">
        <f t="shared" si="75"/>
        <v>0</v>
      </c>
      <c r="H125" s="59"/>
      <c r="J125" s="72"/>
    </row>
    <row r="126" spans="1:10" ht="13.2" x14ac:dyDescent="0.25">
      <c r="A126" s="26" t="s">
        <v>239</v>
      </c>
      <c r="B126" s="43" t="s">
        <v>240</v>
      </c>
      <c r="C126" s="57">
        <f t="shared" ref="C126:H126" si="77">SUM(C127:C130)</f>
        <v>0</v>
      </c>
      <c r="D126" s="57">
        <f t="shared" si="77"/>
        <v>0</v>
      </c>
      <c r="E126" s="57">
        <f t="shared" si="77"/>
        <v>0</v>
      </c>
      <c r="F126" s="57">
        <f t="shared" si="77"/>
        <v>0</v>
      </c>
      <c r="G126" s="58">
        <f t="shared" si="77"/>
        <v>0</v>
      </c>
      <c r="H126" s="58">
        <f t="shared" si="77"/>
        <v>0</v>
      </c>
    </row>
    <row r="127" spans="1:10" ht="13.2" hidden="1" x14ac:dyDescent="0.25">
      <c r="A127" s="28" t="s">
        <v>241</v>
      </c>
      <c r="B127" s="31" t="s">
        <v>242</v>
      </c>
      <c r="C127" s="54"/>
      <c r="D127" s="54"/>
      <c r="E127" s="54"/>
      <c r="F127" s="54"/>
      <c r="G127" s="54">
        <f t="shared" ref="G127:G130" si="78">SUM(C127:F127)</f>
        <v>0</v>
      </c>
    </row>
    <row r="128" spans="1:10" ht="13.2" hidden="1" x14ac:dyDescent="0.25">
      <c r="A128" s="28" t="s">
        <v>243</v>
      </c>
      <c r="B128" s="31" t="s">
        <v>244</v>
      </c>
      <c r="C128" s="54"/>
      <c r="D128" s="54"/>
      <c r="E128" s="54"/>
      <c r="F128" s="54"/>
      <c r="G128" s="54">
        <f t="shared" si="78"/>
        <v>0</v>
      </c>
    </row>
    <row r="129" spans="1:10" ht="13.2" hidden="1" x14ac:dyDescent="0.25">
      <c r="A129" s="28" t="s">
        <v>245</v>
      </c>
      <c r="B129" s="31" t="s">
        <v>246</v>
      </c>
      <c r="C129" s="54"/>
      <c r="D129" s="54"/>
      <c r="E129" s="54"/>
      <c r="F129" s="54"/>
      <c r="G129" s="54">
        <f t="shared" si="78"/>
        <v>0</v>
      </c>
    </row>
    <row r="130" spans="1:10" ht="13.2" hidden="1" x14ac:dyDescent="0.25">
      <c r="A130" s="28" t="s">
        <v>247</v>
      </c>
      <c r="B130" s="31" t="s">
        <v>248</v>
      </c>
      <c r="C130" s="54"/>
      <c r="D130" s="54"/>
      <c r="E130" s="54"/>
      <c r="F130" s="54"/>
      <c r="G130" s="54">
        <f t="shared" si="78"/>
        <v>0</v>
      </c>
    </row>
    <row r="131" spans="1:10" ht="13.2" x14ac:dyDescent="0.25">
      <c r="A131" s="26" t="s">
        <v>249</v>
      </c>
      <c r="B131" s="43" t="s">
        <v>250</v>
      </c>
      <c r="C131" s="57">
        <f t="shared" ref="C131:H131" si="79">SUM(C132:C138)</f>
        <v>90186</v>
      </c>
      <c r="D131" s="57">
        <f t="shared" si="79"/>
        <v>0</v>
      </c>
      <c r="E131" s="57">
        <f t="shared" si="79"/>
        <v>0</v>
      </c>
      <c r="F131" s="57">
        <f t="shared" si="79"/>
        <v>0</v>
      </c>
      <c r="G131" s="58">
        <f t="shared" si="79"/>
        <v>90186</v>
      </c>
      <c r="H131" s="58">
        <f t="shared" si="79"/>
        <v>90186</v>
      </c>
    </row>
    <row r="132" spans="1:10" ht="13.2" hidden="1" x14ac:dyDescent="0.25">
      <c r="A132" s="28" t="s">
        <v>251</v>
      </c>
      <c r="B132" s="31" t="s">
        <v>252</v>
      </c>
      <c r="C132" s="54"/>
      <c r="D132" s="54"/>
      <c r="E132" s="54"/>
      <c r="F132" s="54"/>
      <c r="G132" s="54">
        <f t="shared" ref="G132:G138" si="80">SUM(C132:F132)</f>
        <v>0</v>
      </c>
    </row>
    <row r="133" spans="1:10" ht="13.2" hidden="1" x14ac:dyDescent="0.25">
      <c r="A133" s="28" t="s">
        <v>253</v>
      </c>
      <c r="B133" s="31" t="s">
        <v>254</v>
      </c>
      <c r="C133" s="54"/>
      <c r="D133" s="54"/>
      <c r="E133" s="54"/>
      <c r="F133" s="54"/>
      <c r="G133" s="54">
        <f t="shared" si="80"/>
        <v>0</v>
      </c>
    </row>
    <row r="134" spans="1:10" ht="13.2" hidden="1" x14ac:dyDescent="0.25">
      <c r="A134" s="28" t="s">
        <v>255</v>
      </c>
      <c r="B134" s="31" t="s">
        <v>256</v>
      </c>
      <c r="C134" s="54"/>
      <c r="D134" s="54"/>
      <c r="E134" s="54"/>
      <c r="F134" s="54"/>
      <c r="G134" s="54">
        <f t="shared" si="80"/>
        <v>0</v>
      </c>
    </row>
    <row r="135" spans="1:10" ht="12" customHeight="1" x14ac:dyDescent="0.25">
      <c r="A135" s="28" t="s">
        <v>257</v>
      </c>
      <c r="B135" s="31" t="s">
        <v>258</v>
      </c>
      <c r="C135" s="54">
        <v>90186</v>
      </c>
      <c r="D135" s="54"/>
      <c r="E135" s="54"/>
      <c r="F135" s="54"/>
      <c r="G135" s="54">
        <f t="shared" si="80"/>
        <v>90186</v>
      </c>
      <c r="H135" s="60">
        <v>90186</v>
      </c>
      <c r="I135" s="66">
        <f t="shared" ref="I135" si="81">+H135-C135-D135-E135-F135</f>
        <v>0</v>
      </c>
    </row>
    <row r="136" spans="1:10" ht="13.2" hidden="1" x14ac:dyDescent="0.25">
      <c r="A136" s="28" t="s">
        <v>259</v>
      </c>
      <c r="B136" s="31" t="s">
        <v>260</v>
      </c>
      <c r="C136" s="54"/>
      <c r="D136" s="54"/>
      <c r="E136" s="54"/>
      <c r="F136" s="54"/>
      <c r="G136" s="54">
        <f t="shared" si="80"/>
        <v>0</v>
      </c>
    </row>
    <row r="137" spans="1:10" ht="13.2" hidden="1" x14ac:dyDescent="0.25">
      <c r="A137" s="28" t="s">
        <v>261</v>
      </c>
      <c r="B137" s="31" t="s">
        <v>262</v>
      </c>
      <c r="C137" s="54"/>
      <c r="D137" s="54"/>
      <c r="E137" s="54"/>
      <c r="F137" s="54"/>
      <c r="G137" s="54">
        <f t="shared" si="80"/>
        <v>0</v>
      </c>
    </row>
    <row r="138" spans="1:10" s="4" customFormat="1" ht="13.2" hidden="1" x14ac:dyDescent="0.25">
      <c r="A138" s="30" t="s">
        <v>263</v>
      </c>
      <c r="B138" s="31" t="s">
        <v>264</v>
      </c>
      <c r="C138" s="59"/>
      <c r="D138" s="59"/>
      <c r="E138" s="59"/>
      <c r="F138" s="59"/>
      <c r="G138" s="54">
        <f t="shared" si="80"/>
        <v>0</v>
      </c>
      <c r="H138" s="59"/>
      <c r="J138" s="72"/>
    </row>
    <row r="139" spans="1:10" ht="13.2" x14ac:dyDescent="0.25">
      <c r="A139" s="26" t="s">
        <v>265</v>
      </c>
      <c r="B139" s="43" t="s">
        <v>266</v>
      </c>
      <c r="C139" s="57">
        <f t="shared" ref="C139:H139" si="82">SUM(C140:C141)</f>
        <v>129900</v>
      </c>
      <c r="D139" s="57">
        <f t="shared" si="82"/>
        <v>129900</v>
      </c>
      <c r="E139" s="57">
        <f t="shared" si="82"/>
        <v>129900</v>
      </c>
      <c r="F139" s="57">
        <f t="shared" si="82"/>
        <v>129900</v>
      </c>
      <c r="G139" s="58">
        <f t="shared" si="82"/>
        <v>519600</v>
      </c>
      <c r="H139" s="58">
        <f t="shared" si="82"/>
        <v>519600</v>
      </c>
    </row>
    <row r="140" spans="1:10" ht="13.2" hidden="1" x14ac:dyDescent="0.25">
      <c r="A140" s="28" t="s">
        <v>267</v>
      </c>
      <c r="B140" s="31" t="s">
        <v>268</v>
      </c>
      <c r="C140" s="54"/>
      <c r="D140" s="54"/>
      <c r="E140" s="54"/>
      <c r="F140" s="54"/>
      <c r="G140" s="54">
        <f t="shared" ref="G140:G141" si="83">SUM(C140:F140)</f>
        <v>0</v>
      </c>
    </row>
    <row r="141" spans="1:10" ht="13.2" x14ac:dyDescent="0.25">
      <c r="A141" s="28" t="s">
        <v>269</v>
      </c>
      <c r="B141" s="31" t="s">
        <v>270</v>
      </c>
      <c r="C141" s="54">
        <f>+$H$141*0.25</f>
        <v>129900</v>
      </c>
      <c r="D141" s="54">
        <f t="shared" ref="D141:F141" si="84">+$H$141*0.25</f>
        <v>129900</v>
      </c>
      <c r="E141" s="54">
        <f t="shared" si="84"/>
        <v>129900</v>
      </c>
      <c r="F141" s="54">
        <f t="shared" si="84"/>
        <v>129900</v>
      </c>
      <c r="G141" s="54">
        <f t="shared" si="83"/>
        <v>519600</v>
      </c>
      <c r="H141" s="60">
        <v>519600</v>
      </c>
      <c r="I141" s="66">
        <f t="shared" ref="I141" si="85">+H141-C141-D141-E141-F141</f>
        <v>0</v>
      </c>
    </row>
    <row r="142" spans="1:10" ht="13.2" x14ac:dyDescent="0.25">
      <c r="A142" s="26" t="s">
        <v>271</v>
      </c>
      <c r="B142" s="43" t="s">
        <v>272</v>
      </c>
      <c r="C142" s="57">
        <f t="shared" ref="C142:H142" si="86">SUM(C143:C146)</f>
        <v>0</v>
      </c>
      <c r="D142" s="57">
        <f t="shared" si="86"/>
        <v>0</v>
      </c>
      <c r="E142" s="57">
        <f t="shared" si="86"/>
        <v>0</v>
      </c>
      <c r="F142" s="57">
        <f t="shared" si="86"/>
        <v>0</v>
      </c>
      <c r="G142" s="58">
        <f t="shared" si="86"/>
        <v>0</v>
      </c>
      <c r="H142" s="58">
        <f t="shared" si="86"/>
        <v>0</v>
      </c>
    </row>
    <row r="143" spans="1:10" ht="13.2" hidden="1" x14ac:dyDescent="0.25">
      <c r="A143" s="28" t="s">
        <v>273</v>
      </c>
      <c r="B143" s="31" t="s">
        <v>274</v>
      </c>
      <c r="C143" s="54"/>
      <c r="D143" s="54"/>
      <c r="E143" s="54"/>
      <c r="F143" s="54"/>
      <c r="G143" s="54">
        <f t="shared" ref="G143:G146" si="87">SUM(C143:F143)</f>
        <v>0</v>
      </c>
    </row>
    <row r="144" spans="1:10" ht="13.2" hidden="1" x14ac:dyDescent="0.25">
      <c r="A144" s="28" t="s">
        <v>275</v>
      </c>
      <c r="B144" s="31" t="s">
        <v>276</v>
      </c>
      <c r="C144" s="54"/>
      <c r="D144" s="54"/>
      <c r="E144" s="54"/>
      <c r="F144" s="54"/>
      <c r="G144" s="54">
        <f t="shared" si="87"/>
        <v>0</v>
      </c>
    </row>
    <row r="145" spans="1:9" ht="13.2" hidden="1" x14ac:dyDescent="0.25">
      <c r="A145" s="28" t="s">
        <v>277</v>
      </c>
      <c r="B145" s="31" t="s">
        <v>278</v>
      </c>
      <c r="C145" s="54"/>
      <c r="D145" s="54"/>
      <c r="E145" s="54"/>
      <c r="F145" s="54"/>
      <c r="G145" s="54">
        <f t="shared" si="87"/>
        <v>0</v>
      </c>
    </row>
    <row r="146" spans="1:9" ht="13.2" hidden="1" x14ac:dyDescent="0.25">
      <c r="A146" s="28" t="s">
        <v>279</v>
      </c>
      <c r="B146" s="31" t="s">
        <v>280</v>
      </c>
      <c r="C146" s="54"/>
      <c r="D146" s="54"/>
      <c r="E146" s="54"/>
      <c r="F146" s="54"/>
      <c r="G146" s="54">
        <f t="shared" si="87"/>
        <v>0</v>
      </c>
    </row>
    <row r="147" spans="1:9" ht="13.2" x14ac:dyDescent="0.25">
      <c r="A147" s="26" t="s">
        <v>281</v>
      </c>
      <c r="B147" s="43" t="s">
        <v>282</v>
      </c>
      <c r="C147" s="57">
        <f t="shared" ref="C147:H147" si="88">SUM(C148:C155)</f>
        <v>1221060</v>
      </c>
      <c r="D147" s="57">
        <f t="shared" si="88"/>
        <v>1221060</v>
      </c>
      <c r="E147" s="57">
        <f t="shared" si="88"/>
        <v>1221060</v>
      </c>
      <c r="F147" s="57">
        <f t="shared" si="88"/>
        <v>1221060</v>
      </c>
      <c r="G147" s="58">
        <f t="shared" si="88"/>
        <v>4884240</v>
      </c>
      <c r="H147" s="58">
        <f t="shared" si="88"/>
        <v>4884240</v>
      </c>
    </row>
    <row r="148" spans="1:9" ht="13.2" x14ac:dyDescent="0.25">
      <c r="A148" s="28" t="s">
        <v>283</v>
      </c>
      <c r="B148" s="31" t="s">
        <v>284</v>
      </c>
      <c r="C148" s="54">
        <f>+$H$148*0.25</f>
        <v>181860</v>
      </c>
      <c r="D148" s="54">
        <f t="shared" ref="D148:F148" si="89">+$H$148*0.25</f>
        <v>181860</v>
      </c>
      <c r="E148" s="54">
        <f t="shared" si="89"/>
        <v>181860</v>
      </c>
      <c r="F148" s="54">
        <f t="shared" si="89"/>
        <v>181860</v>
      </c>
      <c r="G148" s="54">
        <f t="shared" ref="G148:G155" si="90">SUM(C148:F148)</f>
        <v>727440</v>
      </c>
      <c r="H148" s="60">
        <v>727440</v>
      </c>
      <c r="I148" s="66">
        <f t="shared" ref="I148:I152" si="91">+H148-C148-D148-E148-F148</f>
        <v>0</v>
      </c>
    </row>
    <row r="149" spans="1:9" ht="13.2" hidden="1" x14ac:dyDescent="0.25">
      <c r="A149" s="28" t="s">
        <v>285</v>
      </c>
      <c r="B149" s="31" t="s">
        <v>286</v>
      </c>
      <c r="C149" s="54">
        <f t="shared" ref="C149:C151" si="92">+H149*0.25</f>
        <v>0</v>
      </c>
      <c r="D149" s="54"/>
      <c r="E149" s="54"/>
      <c r="F149" s="54"/>
      <c r="G149" s="54">
        <f t="shared" si="90"/>
        <v>0</v>
      </c>
      <c r="I149" s="66">
        <f t="shared" si="91"/>
        <v>0</v>
      </c>
    </row>
    <row r="150" spans="1:9" ht="13.2" x14ac:dyDescent="0.25">
      <c r="A150" s="28" t="s">
        <v>287</v>
      </c>
      <c r="B150" s="31" t="s">
        <v>288</v>
      </c>
      <c r="C150" s="54">
        <f>+$H$150*0.25</f>
        <v>519600</v>
      </c>
      <c r="D150" s="54">
        <f t="shared" ref="D150:F150" si="93">+$H$150*0.25</f>
        <v>519600</v>
      </c>
      <c r="E150" s="54">
        <f t="shared" si="93"/>
        <v>519600</v>
      </c>
      <c r="F150" s="54">
        <f t="shared" si="93"/>
        <v>519600</v>
      </c>
      <c r="G150" s="54">
        <f t="shared" si="90"/>
        <v>2078400</v>
      </c>
      <c r="H150" s="60">
        <v>2078400</v>
      </c>
      <c r="I150" s="66">
        <f t="shared" si="91"/>
        <v>0</v>
      </c>
    </row>
    <row r="151" spans="1:9" ht="13.2" hidden="1" x14ac:dyDescent="0.25">
      <c r="A151" s="28" t="s">
        <v>289</v>
      </c>
      <c r="B151" s="31" t="s">
        <v>290</v>
      </c>
      <c r="C151" s="54">
        <f t="shared" si="92"/>
        <v>0</v>
      </c>
      <c r="D151" s="54"/>
      <c r="E151" s="54"/>
      <c r="F151" s="54"/>
      <c r="G151" s="54">
        <f t="shared" si="90"/>
        <v>0</v>
      </c>
      <c r="I151" s="66">
        <f t="shared" si="91"/>
        <v>0</v>
      </c>
    </row>
    <row r="152" spans="1:9" ht="13.2" x14ac:dyDescent="0.25">
      <c r="A152" s="28" t="s">
        <v>291</v>
      </c>
      <c r="B152" s="31" t="s">
        <v>292</v>
      </c>
      <c r="C152" s="54">
        <f>+$H$152*0.25</f>
        <v>519600</v>
      </c>
      <c r="D152" s="54">
        <f t="shared" ref="D152:F152" si="94">+$H$152*0.25</f>
        <v>519600</v>
      </c>
      <c r="E152" s="54">
        <f t="shared" si="94"/>
        <v>519600</v>
      </c>
      <c r="F152" s="54">
        <f t="shared" si="94"/>
        <v>519600</v>
      </c>
      <c r="G152" s="54">
        <f t="shared" si="90"/>
        <v>2078400</v>
      </c>
      <c r="H152" s="60">
        <v>2078400</v>
      </c>
      <c r="I152" s="66">
        <f t="shared" si="91"/>
        <v>0</v>
      </c>
    </row>
    <row r="153" spans="1:9" ht="13.2" hidden="1" x14ac:dyDescent="0.25">
      <c r="A153" s="28" t="s">
        <v>293</v>
      </c>
      <c r="B153" s="31" t="s">
        <v>294</v>
      </c>
      <c r="C153" s="54"/>
      <c r="D153" s="54"/>
      <c r="E153" s="54"/>
      <c r="F153" s="54"/>
      <c r="G153" s="54">
        <f t="shared" si="90"/>
        <v>0</v>
      </c>
    </row>
    <row r="154" spans="1:9" ht="13.2" hidden="1" x14ac:dyDescent="0.25">
      <c r="A154" s="28" t="s">
        <v>295</v>
      </c>
      <c r="B154" s="31" t="s">
        <v>296</v>
      </c>
      <c r="C154" s="54"/>
      <c r="D154" s="54"/>
      <c r="E154" s="54"/>
      <c r="F154" s="54"/>
      <c r="G154" s="54">
        <f t="shared" si="90"/>
        <v>0</v>
      </c>
    </row>
    <row r="155" spans="1:9" ht="13.2" hidden="1" x14ac:dyDescent="0.25">
      <c r="A155" s="30" t="s">
        <v>297</v>
      </c>
      <c r="B155" s="31" t="s">
        <v>298</v>
      </c>
      <c r="C155" s="54"/>
      <c r="D155" s="54"/>
      <c r="E155" s="54"/>
      <c r="F155" s="54"/>
      <c r="G155" s="54">
        <f t="shared" si="90"/>
        <v>0</v>
      </c>
    </row>
    <row r="156" spans="1:9" ht="13.2" hidden="1" x14ac:dyDescent="0.25">
      <c r="A156" s="26">
        <v>3</v>
      </c>
      <c r="B156" s="43" t="s">
        <v>299</v>
      </c>
      <c r="C156" s="57">
        <f t="shared" ref="C156:H156" si="95">+C157+C162+C171+C174</f>
        <v>0</v>
      </c>
      <c r="D156" s="57">
        <f t="shared" si="95"/>
        <v>0</v>
      </c>
      <c r="E156" s="57">
        <f t="shared" si="95"/>
        <v>0</v>
      </c>
      <c r="F156" s="57">
        <f t="shared" si="95"/>
        <v>0</v>
      </c>
      <c r="G156" s="58">
        <f t="shared" si="95"/>
        <v>0</v>
      </c>
      <c r="H156" s="58">
        <f t="shared" si="95"/>
        <v>0</v>
      </c>
    </row>
    <row r="157" spans="1:9" ht="13.2" hidden="1" x14ac:dyDescent="0.25">
      <c r="A157" s="26" t="s">
        <v>300</v>
      </c>
      <c r="B157" s="43" t="s">
        <v>301</v>
      </c>
      <c r="C157" s="57">
        <f t="shared" ref="C157:H157" si="96">SUM(C158:C161)</f>
        <v>0</v>
      </c>
      <c r="D157" s="57">
        <f t="shared" si="96"/>
        <v>0</v>
      </c>
      <c r="E157" s="57">
        <f t="shared" si="96"/>
        <v>0</v>
      </c>
      <c r="F157" s="57">
        <f t="shared" si="96"/>
        <v>0</v>
      </c>
      <c r="G157" s="58">
        <f t="shared" si="96"/>
        <v>0</v>
      </c>
      <c r="H157" s="58">
        <f t="shared" si="96"/>
        <v>0</v>
      </c>
    </row>
    <row r="158" spans="1:9" ht="13.2" hidden="1" x14ac:dyDescent="0.25">
      <c r="A158" s="28" t="s">
        <v>302</v>
      </c>
      <c r="B158" s="31" t="s">
        <v>303</v>
      </c>
      <c r="C158" s="54"/>
      <c r="D158" s="54"/>
      <c r="E158" s="54"/>
      <c r="F158" s="54"/>
      <c r="G158" s="59">
        <f>SUM(C158:F158)</f>
        <v>0</v>
      </c>
    </row>
    <row r="159" spans="1:9" ht="13.2" hidden="1" x14ac:dyDescent="0.25">
      <c r="A159" s="28" t="s">
        <v>304</v>
      </c>
      <c r="B159" s="31" t="s">
        <v>305</v>
      </c>
      <c r="C159" s="54"/>
      <c r="D159" s="54"/>
      <c r="E159" s="54"/>
      <c r="F159" s="54"/>
      <c r="G159" s="59">
        <f>SUM(C159:F159)</f>
        <v>0</v>
      </c>
    </row>
    <row r="160" spans="1:9" ht="13.2" hidden="1" x14ac:dyDescent="0.25">
      <c r="A160" s="28" t="s">
        <v>306</v>
      </c>
      <c r="B160" s="31" t="s">
        <v>307</v>
      </c>
      <c r="C160" s="54"/>
      <c r="D160" s="54"/>
      <c r="E160" s="54"/>
      <c r="F160" s="54"/>
      <c r="G160" s="59">
        <f>SUM(C160:F160)</f>
        <v>0</v>
      </c>
    </row>
    <row r="161" spans="1:7" ht="13.2" hidden="1" x14ac:dyDescent="0.25">
      <c r="A161" s="28" t="s">
        <v>308</v>
      </c>
      <c r="B161" s="31" t="s">
        <v>309</v>
      </c>
      <c r="C161" s="54"/>
      <c r="D161" s="54"/>
      <c r="E161" s="54"/>
      <c r="F161" s="54"/>
      <c r="G161" s="59">
        <f>SUM(C161:F161)</f>
        <v>0</v>
      </c>
    </row>
    <row r="162" spans="1:7" ht="13.2" hidden="1" x14ac:dyDescent="0.25">
      <c r="A162" s="26" t="s">
        <v>310</v>
      </c>
      <c r="B162" s="43" t="s">
        <v>311</v>
      </c>
      <c r="C162" s="57">
        <f>SUM(C163:C170)</f>
        <v>0</v>
      </c>
      <c r="D162" s="57">
        <f>SUM(D163:D170)</f>
        <v>0</v>
      </c>
      <c r="E162" s="57">
        <f>SUM(E163:E170)</f>
        <v>0</v>
      </c>
      <c r="F162" s="57">
        <f>SUM(F163:F170)</f>
        <v>0</v>
      </c>
      <c r="G162" s="58">
        <f>SUM(G163:G170)</f>
        <v>0</v>
      </c>
    </row>
    <row r="163" spans="1:7" ht="13.2" hidden="1" x14ac:dyDescent="0.25">
      <c r="A163" s="28" t="s">
        <v>312</v>
      </c>
      <c r="B163" s="31" t="s">
        <v>313</v>
      </c>
      <c r="C163" s="54"/>
      <c r="D163" s="54"/>
      <c r="E163" s="54"/>
      <c r="F163" s="54"/>
      <c r="G163" s="59">
        <f t="shared" ref="G163:G170" si="97">SUM(C163:F163)</f>
        <v>0</v>
      </c>
    </row>
    <row r="164" spans="1:7" ht="13.2" hidden="1" x14ac:dyDescent="0.25">
      <c r="A164" s="28" t="s">
        <v>314</v>
      </c>
      <c r="B164" s="31" t="s">
        <v>315</v>
      </c>
      <c r="C164" s="54"/>
      <c r="D164" s="54"/>
      <c r="E164" s="54"/>
      <c r="F164" s="54"/>
      <c r="G164" s="59">
        <f t="shared" si="97"/>
        <v>0</v>
      </c>
    </row>
    <row r="165" spans="1:7" ht="13.2" hidden="1" x14ac:dyDescent="0.25">
      <c r="A165" s="28" t="s">
        <v>316</v>
      </c>
      <c r="B165" s="31" t="s">
        <v>317</v>
      </c>
      <c r="C165" s="54"/>
      <c r="D165" s="54"/>
      <c r="E165" s="54"/>
      <c r="F165" s="54"/>
      <c r="G165" s="59">
        <f t="shared" si="97"/>
        <v>0</v>
      </c>
    </row>
    <row r="166" spans="1:7" ht="13.2" hidden="1" x14ac:dyDescent="0.25">
      <c r="A166" s="28" t="s">
        <v>318</v>
      </c>
      <c r="B166" s="31" t="s">
        <v>319</v>
      </c>
      <c r="C166" s="54"/>
      <c r="D166" s="54"/>
      <c r="E166" s="54"/>
      <c r="F166" s="54"/>
      <c r="G166" s="59">
        <f t="shared" si="97"/>
        <v>0</v>
      </c>
    </row>
    <row r="167" spans="1:7" ht="13.2" hidden="1" x14ac:dyDescent="0.25">
      <c r="A167" s="28" t="s">
        <v>320</v>
      </c>
      <c r="B167" s="31" t="s">
        <v>321</v>
      </c>
      <c r="C167" s="54"/>
      <c r="D167" s="54"/>
      <c r="E167" s="54"/>
      <c r="F167" s="54"/>
      <c r="G167" s="59">
        <f t="shared" si="97"/>
        <v>0</v>
      </c>
    </row>
    <row r="168" spans="1:7" ht="13.2" hidden="1" x14ac:dyDescent="0.25">
      <c r="A168" s="28" t="s">
        <v>322</v>
      </c>
      <c r="B168" s="31" t="s">
        <v>323</v>
      </c>
      <c r="C168" s="54"/>
      <c r="D168" s="54"/>
      <c r="E168" s="54"/>
      <c r="F168" s="54"/>
      <c r="G168" s="59">
        <f t="shared" si="97"/>
        <v>0</v>
      </c>
    </row>
    <row r="169" spans="1:7" ht="13.2" hidden="1" x14ac:dyDescent="0.25">
      <c r="A169" s="28" t="s">
        <v>324</v>
      </c>
      <c r="B169" s="31" t="s">
        <v>325</v>
      </c>
      <c r="C169" s="54"/>
      <c r="D169" s="54"/>
      <c r="E169" s="54"/>
      <c r="F169" s="54"/>
      <c r="G169" s="59">
        <f t="shared" si="97"/>
        <v>0</v>
      </c>
    </row>
    <row r="170" spans="1:7" ht="13.2" hidden="1" x14ac:dyDescent="0.25">
      <c r="A170" s="28" t="s">
        <v>326</v>
      </c>
      <c r="B170" s="31" t="s">
        <v>327</v>
      </c>
      <c r="C170" s="54"/>
      <c r="D170" s="54"/>
      <c r="E170" s="54"/>
      <c r="F170" s="54"/>
      <c r="G170" s="59">
        <f t="shared" si="97"/>
        <v>0</v>
      </c>
    </row>
    <row r="171" spans="1:7" ht="13.2" hidden="1" x14ac:dyDescent="0.25">
      <c r="A171" s="26" t="s">
        <v>328</v>
      </c>
      <c r="B171" s="43" t="s">
        <v>329</v>
      </c>
      <c r="C171" s="57">
        <f>SUM(C172:C173)</f>
        <v>0</v>
      </c>
      <c r="D171" s="57">
        <f>SUM(D172:D173)</f>
        <v>0</v>
      </c>
      <c r="E171" s="57">
        <f>SUM(E172:E173)</f>
        <v>0</v>
      </c>
      <c r="F171" s="57">
        <f>SUM(F172:F173)</f>
        <v>0</v>
      </c>
      <c r="G171" s="58">
        <f>SUM(G172:G173)</f>
        <v>0</v>
      </c>
    </row>
    <row r="172" spans="1:7" ht="13.2" hidden="1" x14ac:dyDescent="0.25">
      <c r="A172" s="28" t="s">
        <v>330</v>
      </c>
      <c r="B172" s="31" t="s">
        <v>331</v>
      </c>
      <c r="C172" s="54"/>
      <c r="D172" s="54"/>
      <c r="E172" s="54"/>
      <c r="F172" s="54"/>
      <c r="G172" s="59">
        <f>SUM(C172:F172)</f>
        <v>0</v>
      </c>
    </row>
    <row r="173" spans="1:7" ht="13.2" hidden="1" x14ac:dyDescent="0.25">
      <c r="A173" s="28" t="s">
        <v>332</v>
      </c>
      <c r="B173" s="31" t="s">
        <v>333</v>
      </c>
      <c r="C173" s="54"/>
      <c r="D173" s="54"/>
      <c r="E173" s="54"/>
      <c r="F173" s="54"/>
      <c r="G173" s="59">
        <f>SUM(C173:F173)</f>
        <v>0</v>
      </c>
    </row>
    <row r="174" spans="1:7" ht="13.2" hidden="1" x14ac:dyDescent="0.25">
      <c r="A174" s="26" t="s">
        <v>334</v>
      </c>
      <c r="B174" s="43" t="s">
        <v>335</v>
      </c>
      <c r="C174" s="57">
        <f>SUM(C175:C179)</f>
        <v>0</v>
      </c>
      <c r="D174" s="57">
        <f>SUM(D175:D179)</f>
        <v>0</v>
      </c>
      <c r="E174" s="57">
        <f>SUM(E175:E179)</f>
        <v>0</v>
      </c>
      <c r="F174" s="57">
        <f>SUM(F175:F179)</f>
        <v>0</v>
      </c>
      <c r="G174" s="58">
        <f>SUM(G175:G179)</f>
        <v>0</v>
      </c>
    </row>
    <row r="175" spans="1:7" ht="13.2" hidden="1" x14ac:dyDescent="0.25">
      <c r="A175" s="28" t="s">
        <v>336</v>
      </c>
      <c r="B175" s="31" t="s">
        <v>337</v>
      </c>
      <c r="C175" s="54"/>
      <c r="D175" s="54"/>
      <c r="E175" s="54"/>
      <c r="F175" s="54"/>
      <c r="G175" s="59">
        <f>SUM(C175:F175)</f>
        <v>0</v>
      </c>
    </row>
    <row r="176" spans="1:7" ht="13.2" hidden="1" x14ac:dyDescent="0.25">
      <c r="A176" s="28" t="s">
        <v>338</v>
      </c>
      <c r="B176" s="31" t="s">
        <v>339</v>
      </c>
      <c r="C176" s="54"/>
      <c r="D176" s="54"/>
      <c r="E176" s="54"/>
      <c r="F176" s="54"/>
      <c r="G176" s="59">
        <f>SUM(C176:F176)</f>
        <v>0</v>
      </c>
    </row>
    <row r="177" spans="1:7" ht="13.2" hidden="1" x14ac:dyDescent="0.25">
      <c r="A177" s="28" t="s">
        <v>340</v>
      </c>
      <c r="B177" s="31" t="s">
        <v>341</v>
      </c>
      <c r="C177" s="54"/>
      <c r="D177" s="54"/>
      <c r="E177" s="54"/>
      <c r="F177" s="54"/>
      <c r="G177" s="59">
        <f>SUM(C177:F177)</f>
        <v>0</v>
      </c>
    </row>
    <row r="178" spans="1:7" ht="13.2" hidden="1" x14ac:dyDescent="0.25">
      <c r="A178" s="28" t="s">
        <v>342</v>
      </c>
      <c r="B178" s="31" t="s">
        <v>343</v>
      </c>
      <c r="C178" s="54"/>
      <c r="D178" s="54"/>
      <c r="E178" s="54"/>
      <c r="F178" s="54"/>
      <c r="G178" s="59">
        <f>SUM(C178:F178)</f>
        <v>0</v>
      </c>
    </row>
    <row r="179" spans="1:7" ht="13.2" hidden="1" x14ac:dyDescent="0.25">
      <c r="A179" s="28" t="s">
        <v>344</v>
      </c>
      <c r="B179" s="31" t="s">
        <v>345</v>
      </c>
      <c r="C179" s="54"/>
      <c r="D179" s="54"/>
      <c r="E179" s="54"/>
      <c r="F179" s="54"/>
      <c r="G179" s="59">
        <f>SUM(C179:F179)</f>
        <v>0</v>
      </c>
    </row>
    <row r="180" spans="1:7" ht="13.2" hidden="1" x14ac:dyDescent="0.25">
      <c r="A180" s="26">
        <v>4</v>
      </c>
      <c r="B180" s="43" t="s">
        <v>346</v>
      </c>
      <c r="C180" s="57">
        <f>+C181+C190+C199</f>
        <v>0</v>
      </c>
      <c r="D180" s="57">
        <f>+D181+D190+D199</f>
        <v>0</v>
      </c>
      <c r="E180" s="57">
        <f>+E181+E190+E199</f>
        <v>0</v>
      </c>
      <c r="F180" s="57">
        <f>+F181+F190+F199</f>
        <v>0</v>
      </c>
      <c r="G180" s="58">
        <f>+G181+G190+G199</f>
        <v>0</v>
      </c>
    </row>
    <row r="181" spans="1:7" ht="13.2" hidden="1" x14ac:dyDescent="0.25">
      <c r="A181" s="26" t="s">
        <v>347</v>
      </c>
      <c r="B181" s="43" t="s">
        <v>348</v>
      </c>
      <c r="C181" s="57">
        <f>SUM(C182:C189)</f>
        <v>0</v>
      </c>
      <c r="D181" s="57">
        <f>SUM(D182:D189)</f>
        <v>0</v>
      </c>
      <c r="E181" s="57">
        <f>SUM(E182:E189)</f>
        <v>0</v>
      </c>
      <c r="F181" s="57">
        <f>SUM(F182:F189)</f>
        <v>0</v>
      </c>
      <c r="G181" s="58">
        <f>SUM(G182:G189)</f>
        <v>0</v>
      </c>
    </row>
    <row r="182" spans="1:7" ht="13.2" hidden="1" x14ac:dyDescent="0.25">
      <c r="A182" s="30" t="s">
        <v>349</v>
      </c>
      <c r="B182" s="31" t="s">
        <v>350</v>
      </c>
      <c r="C182" s="54"/>
      <c r="D182" s="54"/>
      <c r="E182" s="54"/>
      <c r="F182" s="54"/>
      <c r="G182" s="59">
        <f t="shared" ref="G182:G189" si="98">SUM(C182:F182)</f>
        <v>0</v>
      </c>
    </row>
    <row r="183" spans="1:7" ht="13.2" hidden="1" x14ac:dyDescent="0.25">
      <c r="A183" s="30" t="s">
        <v>351</v>
      </c>
      <c r="B183" s="31" t="s">
        <v>352</v>
      </c>
      <c r="C183" s="54"/>
      <c r="D183" s="54"/>
      <c r="E183" s="54"/>
      <c r="F183" s="54"/>
      <c r="G183" s="59">
        <f t="shared" si="98"/>
        <v>0</v>
      </c>
    </row>
    <row r="184" spans="1:7" ht="13.2" hidden="1" x14ac:dyDescent="0.25">
      <c r="A184" s="30" t="s">
        <v>353</v>
      </c>
      <c r="B184" s="31" t="s">
        <v>354</v>
      </c>
      <c r="C184" s="54"/>
      <c r="D184" s="54"/>
      <c r="E184" s="54"/>
      <c r="F184" s="54"/>
      <c r="G184" s="59">
        <f t="shared" si="98"/>
        <v>0</v>
      </c>
    </row>
    <row r="185" spans="1:7" ht="13.2" hidden="1" x14ac:dyDescent="0.25">
      <c r="A185" s="30" t="s">
        <v>355</v>
      </c>
      <c r="B185" s="31" t="s">
        <v>356</v>
      </c>
      <c r="C185" s="54"/>
      <c r="D185" s="54"/>
      <c r="E185" s="54"/>
      <c r="F185" s="54"/>
      <c r="G185" s="59">
        <f t="shared" si="98"/>
        <v>0</v>
      </c>
    </row>
    <row r="186" spans="1:7" ht="13.2" hidden="1" x14ac:dyDescent="0.25">
      <c r="A186" s="30" t="s">
        <v>357</v>
      </c>
      <c r="B186" s="31" t="s">
        <v>358</v>
      </c>
      <c r="C186" s="54"/>
      <c r="D186" s="54"/>
      <c r="E186" s="54"/>
      <c r="F186" s="54"/>
      <c r="G186" s="59">
        <f t="shared" si="98"/>
        <v>0</v>
      </c>
    </row>
    <row r="187" spans="1:7" ht="13.2" hidden="1" x14ac:dyDescent="0.25">
      <c r="A187" s="30" t="s">
        <v>359</v>
      </c>
      <c r="B187" s="31" t="s">
        <v>360</v>
      </c>
      <c r="C187" s="54"/>
      <c r="D187" s="54"/>
      <c r="E187" s="54"/>
      <c r="F187" s="54"/>
      <c r="G187" s="59">
        <f t="shared" si="98"/>
        <v>0</v>
      </c>
    </row>
    <row r="188" spans="1:7" ht="13.2" hidden="1" x14ac:dyDescent="0.25">
      <c r="A188" s="30" t="s">
        <v>361</v>
      </c>
      <c r="B188" s="31" t="s">
        <v>362</v>
      </c>
      <c r="C188" s="54"/>
      <c r="D188" s="54"/>
      <c r="E188" s="54"/>
      <c r="F188" s="54"/>
      <c r="G188" s="59">
        <f t="shared" si="98"/>
        <v>0</v>
      </c>
    </row>
    <row r="189" spans="1:7" ht="13.2" hidden="1" x14ac:dyDescent="0.25">
      <c r="A189" s="30" t="s">
        <v>363</v>
      </c>
      <c r="B189" s="31" t="s">
        <v>364</v>
      </c>
      <c r="C189" s="54"/>
      <c r="D189" s="54"/>
      <c r="E189" s="54"/>
      <c r="F189" s="54"/>
      <c r="G189" s="59">
        <f t="shared" si="98"/>
        <v>0</v>
      </c>
    </row>
    <row r="190" spans="1:7" ht="13.2" hidden="1" x14ac:dyDescent="0.25">
      <c r="A190" s="26" t="s">
        <v>365</v>
      </c>
      <c r="B190" s="43" t="s">
        <v>366</v>
      </c>
      <c r="C190" s="57">
        <f>SUM(C191:C198)</f>
        <v>0</v>
      </c>
      <c r="D190" s="57">
        <f>SUM(D191:D198)</f>
        <v>0</v>
      </c>
      <c r="E190" s="57">
        <f>SUM(E191:E198)</f>
        <v>0</v>
      </c>
      <c r="F190" s="57">
        <f>SUM(F191:F198)</f>
        <v>0</v>
      </c>
      <c r="G190" s="58">
        <f>SUM(G191:G198)</f>
        <v>0</v>
      </c>
    </row>
    <row r="191" spans="1:7" ht="13.2" hidden="1" x14ac:dyDescent="0.25">
      <c r="A191" s="30" t="s">
        <v>367</v>
      </c>
      <c r="B191" s="31" t="s">
        <v>368</v>
      </c>
      <c r="C191" s="54"/>
      <c r="D191" s="54"/>
      <c r="E191" s="54"/>
      <c r="F191" s="54"/>
      <c r="G191" s="59">
        <f t="shared" ref="G191:G198" si="99">SUM(C191:F191)</f>
        <v>0</v>
      </c>
    </row>
    <row r="192" spans="1:7" ht="13.2" hidden="1" x14ac:dyDescent="0.25">
      <c r="A192" s="30" t="s">
        <v>369</v>
      </c>
      <c r="B192" s="31" t="s">
        <v>370</v>
      </c>
      <c r="C192" s="54"/>
      <c r="D192" s="54"/>
      <c r="E192" s="54"/>
      <c r="F192" s="54"/>
      <c r="G192" s="59">
        <f t="shared" si="99"/>
        <v>0</v>
      </c>
    </row>
    <row r="193" spans="1:9" ht="13.2" hidden="1" x14ac:dyDescent="0.25">
      <c r="A193" s="30" t="s">
        <v>371</v>
      </c>
      <c r="B193" s="31" t="s">
        <v>372</v>
      </c>
      <c r="C193" s="54"/>
      <c r="D193" s="54"/>
      <c r="E193" s="54"/>
      <c r="F193" s="54"/>
      <c r="G193" s="59">
        <f t="shared" si="99"/>
        <v>0</v>
      </c>
    </row>
    <row r="194" spans="1:9" ht="13.2" hidden="1" x14ac:dyDescent="0.25">
      <c r="A194" s="30" t="s">
        <v>373</v>
      </c>
      <c r="B194" s="31" t="s">
        <v>374</v>
      </c>
      <c r="C194" s="54"/>
      <c r="D194" s="54"/>
      <c r="E194" s="54"/>
      <c r="F194" s="54"/>
      <c r="G194" s="59">
        <f t="shared" si="99"/>
        <v>0</v>
      </c>
    </row>
    <row r="195" spans="1:9" ht="13.2" hidden="1" x14ac:dyDescent="0.25">
      <c r="A195" s="30" t="s">
        <v>375</v>
      </c>
      <c r="B195" s="31" t="s">
        <v>376</v>
      </c>
      <c r="C195" s="54"/>
      <c r="D195" s="54"/>
      <c r="E195" s="54"/>
      <c r="F195" s="54"/>
      <c r="G195" s="59">
        <f t="shared" si="99"/>
        <v>0</v>
      </c>
    </row>
    <row r="196" spans="1:9" ht="13.2" hidden="1" x14ac:dyDescent="0.25">
      <c r="A196" s="30" t="s">
        <v>377</v>
      </c>
      <c r="B196" s="31" t="s">
        <v>378</v>
      </c>
      <c r="C196" s="54"/>
      <c r="D196" s="54"/>
      <c r="E196" s="54"/>
      <c r="F196" s="54"/>
      <c r="G196" s="59">
        <f t="shared" si="99"/>
        <v>0</v>
      </c>
    </row>
    <row r="197" spans="1:9" ht="13.2" hidden="1" x14ac:dyDescent="0.25">
      <c r="A197" s="30" t="s">
        <v>379</v>
      </c>
      <c r="B197" s="31" t="s">
        <v>380</v>
      </c>
      <c r="C197" s="54"/>
      <c r="D197" s="54"/>
      <c r="E197" s="54"/>
      <c r="F197" s="54"/>
      <c r="G197" s="59">
        <f t="shared" si="99"/>
        <v>0</v>
      </c>
    </row>
    <row r="198" spans="1:9" ht="13.2" hidden="1" x14ac:dyDescent="0.25">
      <c r="A198" s="30" t="s">
        <v>381</v>
      </c>
      <c r="B198" s="31" t="s">
        <v>382</v>
      </c>
      <c r="C198" s="54"/>
      <c r="D198" s="54"/>
      <c r="E198" s="54"/>
      <c r="F198" s="54"/>
      <c r="G198" s="59">
        <f t="shared" si="99"/>
        <v>0</v>
      </c>
    </row>
    <row r="199" spans="1:9" ht="13.2" hidden="1" x14ac:dyDescent="0.25">
      <c r="A199" s="26" t="s">
        <v>383</v>
      </c>
      <c r="B199" s="43" t="s">
        <v>384</v>
      </c>
      <c r="C199" s="57">
        <f>SUM(C200:C201)</f>
        <v>0</v>
      </c>
      <c r="D199" s="57">
        <f>SUM(D200:D201)</f>
        <v>0</v>
      </c>
      <c r="E199" s="57">
        <f>SUM(E200:E201)</f>
        <v>0</v>
      </c>
      <c r="F199" s="57">
        <f>SUM(F200:F201)</f>
        <v>0</v>
      </c>
      <c r="G199" s="58">
        <f>SUM(G200:G201)</f>
        <v>0</v>
      </c>
    </row>
    <row r="200" spans="1:9" ht="13.2" hidden="1" x14ac:dyDescent="0.25">
      <c r="A200" s="30" t="s">
        <v>385</v>
      </c>
      <c r="B200" s="31" t="s">
        <v>386</v>
      </c>
      <c r="C200" s="54"/>
      <c r="D200" s="54"/>
      <c r="E200" s="54"/>
      <c r="F200" s="54"/>
      <c r="G200" s="59">
        <f>SUM(C200:F200)</f>
        <v>0</v>
      </c>
    </row>
    <row r="201" spans="1:9" ht="13.2" hidden="1" x14ac:dyDescent="0.25">
      <c r="A201" s="30" t="s">
        <v>387</v>
      </c>
      <c r="B201" s="31" t="s">
        <v>388</v>
      </c>
      <c r="C201" s="54"/>
      <c r="D201" s="54"/>
      <c r="E201" s="54"/>
      <c r="F201" s="54"/>
      <c r="G201" s="59">
        <f>SUM(C201:F201)</f>
        <v>0</v>
      </c>
    </row>
    <row r="202" spans="1:9" ht="13.2" x14ac:dyDescent="0.25">
      <c r="A202" s="26">
        <v>5</v>
      </c>
      <c r="B202" s="43" t="s">
        <v>389</v>
      </c>
      <c r="C202" s="57">
        <f t="shared" ref="C202:H202" si="100">+C203+C212+C221+C225</f>
        <v>34394444</v>
      </c>
      <c r="D202" s="57">
        <f t="shared" si="100"/>
        <v>34394444</v>
      </c>
      <c r="E202" s="57">
        <f t="shared" si="100"/>
        <v>34394444</v>
      </c>
      <c r="F202" s="57">
        <f t="shared" si="100"/>
        <v>34394443</v>
      </c>
      <c r="G202" s="58">
        <f t="shared" si="100"/>
        <v>137577775</v>
      </c>
      <c r="H202" s="58">
        <f t="shared" si="100"/>
        <v>137577775</v>
      </c>
    </row>
    <row r="203" spans="1:9" ht="13.2" x14ac:dyDescent="0.25">
      <c r="A203" s="26" t="s">
        <v>390</v>
      </c>
      <c r="B203" s="43" t="s">
        <v>391</v>
      </c>
      <c r="C203" s="57">
        <f t="shared" ref="C203:H203" si="101">SUM(C204:C211)</f>
        <v>20742048</v>
      </c>
      <c r="D203" s="57">
        <f t="shared" si="101"/>
        <v>27109261</v>
      </c>
      <c r="E203" s="57">
        <f t="shared" si="101"/>
        <v>21412239</v>
      </c>
      <c r="F203" s="57">
        <f t="shared" si="101"/>
        <v>16681974</v>
      </c>
      <c r="G203" s="58">
        <f t="shared" si="101"/>
        <v>85945522</v>
      </c>
      <c r="H203" s="58">
        <f t="shared" si="101"/>
        <v>85945522</v>
      </c>
    </row>
    <row r="204" spans="1:9" ht="13.2" hidden="1" x14ac:dyDescent="0.25">
      <c r="A204" s="30" t="s">
        <v>392</v>
      </c>
      <c r="B204" s="31" t="s">
        <v>393</v>
      </c>
      <c r="C204" s="54"/>
      <c r="D204" s="54"/>
      <c r="E204" s="54"/>
      <c r="F204" s="54"/>
      <c r="G204" s="54">
        <f t="shared" ref="G204:G211" si="102">SUM(C204:F204)</f>
        <v>0</v>
      </c>
    </row>
    <row r="205" spans="1:9" ht="13.2" hidden="1" x14ac:dyDescent="0.25">
      <c r="A205" s="30" t="s">
        <v>394</v>
      </c>
      <c r="B205" s="31" t="s">
        <v>395</v>
      </c>
      <c r="C205" s="54"/>
      <c r="D205" s="54"/>
      <c r="E205" s="54"/>
      <c r="F205" s="54"/>
      <c r="G205" s="54">
        <f t="shared" si="102"/>
        <v>0</v>
      </c>
    </row>
    <row r="206" spans="1:9" ht="13.2" x14ac:dyDescent="0.25">
      <c r="A206" s="30" t="s">
        <v>396</v>
      </c>
      <c r="B206" s="31" t="s">
        <v>397</v>
      </c>
      <c r="C206" s="54">
        <v>710798</v>
      </c>
      <c r="D206" s="54">
        <v>622297</v>
      </c>
      <c r="E206" s="54"/>
      <c r="F206" s="54"/>
      <c r="G206" s="54">
        <f t="shared" si="102"/>
        <v>1333095</v>
      </c>
      <c r="H206" s="60">
        <v>1333095</v>
      </c>
      <c r="I206" s="66">
        <f t="shared" ref="I206:I211" si="103">+H206-C206-D206-E206-F206</f>
        <v>0</v>
      </c>
    </row>
    <row r="207" spans="1:9" ht="13.2" hidden="1" x14ac:dyDescent="0.25">
      <c r="A207" s="30" t="s">
        <v>398</v>
      </c>
      <c r="B207" s="31" t="s">
        <v>399</v>
      </c>
      <c r="C207" s="54">
        <f t="shared" ref="C207:C210" si="104">+H207*0.25</f>
        <v>0</v>
      </c>
      <c r="D207" s="54"/>
      <c r="E207" s="54"/>
      <c r="F207" s="54"/>
      <c r="G207" s="54">
        <f t="shared" si="102"/>
        <v>0</v>
      </c>
      <c r="I207" s="66">
        <f t="shared" si="103"/>
        <v>0</v>
      </c>
    </row>
    <row r="208" spans="1:9" ht="13.2" x14ac:dyDescent="0.25">
      <c r="A208" s="30" t="s">
        <v>400</v>
      </c>
      <c r="B208" s="31" t="s">
        <v>401</v>
      </c>
      <c r="C208" s="54">
        <v>20000000</v>
      </c>
      <c r="D208" s="54">
        <v>26455714</v>
      </c>
      <c r="E208" s="54">
        <v>21380989</v>
      </c>
      <c r="F208" s="54">
        <v>16650724</v>
      </c>
      <c r="G208" s="54">
        <f t="shared" si="102"/>
        <v>84487427</v>
      </c>
      <c r="H208" s="60">
        <v>84487427</v>
      </c>
      <c r="I208" s="66">
        <f t="shared" si="103"/>
        <v>0</v>
      </c>
    </row>
    <row r="209" spans="1:10" ht="13.2" hidden="1" x14ac:dyDescent="0.25">
      <c r="A209" s="30" t="s">
        <v>402</v>
      </c>
      <c r="B209" s="29" t="s">
        <v>403</v>
      </c>
      <c r="C209" s="54">
        <f t="shared" si="104"/>
        <v>0</v>
      </c>
      <c r="D209" s="54"/>
      <c r="E209" s="54"/>
      <c r="F209" s="54"/>
      <c r="G209" s="54">
        <f t="shared" si="102"/>
        <v>0</v>
      </c>
      <c r="I209" s="66">
        <f t="shared" si="103"/>
        <v>0</v>
      </c>
    </row>
    <row r="210" spans="1:10" ht="13.2" hidden="1" x14ac:dyDescent="0.25">
      <c r="A210" s="30" t="s">
        <v>404</v>
      </c>
      <c r="B210" s="29" t="s">
        <v>405</v>
      </c>
      <c r="C210" s="54">
        <f t="shared" si="104"/>
        <v>0</v>
      </c>
      <c r="D210" s="54"/>
      <c r="E210" s="54"/>
      <c r="F210" s="54"/>
      <c r="G210" s="54">
        <f t="shared" si="102"/>
        <v>0</v>
      </c>
      <c r="I210" s="66">
        <f t="shared" si="103"/>
        <v>0</v>
      </c>
    </row>
    <row r="211" spans="1:10" s="4" customFormat="1" ht="13.2" x14ac:dyDescent="0.25">
      <c r="A211" s="30" t="s">
        <v>406</v>
      </c>
      <c r="B211" s="31" t="s">
        <v>407</v>
      </c>
      <c r="C211" s="54">
        <f>+$H$211*0.25</f>
        <v>31250</v>
      </c>
      <c r="D211" s="54">
        <f t="shared" ref="D211:F211" si="105">+$H$211*0.25</f>
        <v>31250</v>
      </c>
      <c r="E211" s="54">
        <f t="shared" si="105"/>
        <v>31250</v>
      </c>
      <c r="F211" s="54">
        <f t="shared" si="105"/>
        <v>31250</v>
      </c>
      <c r="G211" s="54">
        <f t="shared" si="102"/>
        <v>125000</v>
      </c>
      <c r="H211" s="60">
        <v>125000</v>
      </c>
      <c r="I211" s="66">
        <f t="shared" si="103"/>
        <v>0</v>
      </c>
      <c r="J211" s="72"/>
    </row>
    <row r="212" spans="1:10" ht="13.2" hidden="1" x14ac:dyDescent="0.25">
      <c r="A212" s="26" t="s">
        <v>408</v>
      </c>
      <c r="B212" s="27" t="s">
        <v>409</v>
      </c>
      <c r="C212" s="57">
        <f t="shared" ref="C212:H212" si="106">SUM(C213:C220)</f>
        <v>0</v>
      </c>
      <c r="D212" s="57">
        <f t="shared" si="106"/>
        <v>0</v>
      </c>
      <c r="E212" s="57">
        <f t="shared" si="106"/>
        <v>0</v>
      </c>
      <c r="F212" s="57">
        <f t="shared" si="106"/>
        <v>0</v>
      </c>
      <c r="G212" s="58">
        <f t="shared" si="106"/>
        <v>0</v>
      </c>
      <c r="H212" s="58">
        <f t="shared" si="106"/>
        <v>0</v>
      </c>
    </row>
    <row r="213" spans="1:10" ht="13.2" hidden="1" x14ac:dyDescent="0.25">
      <c r="A213" s="30" t="s">
        <v>410</v>
      </c>
      <c r="B213" s="29" t="s">
        <v>411</v>
      </c>
      <c r="C213" s="54"/>
      <c r="D213" s="54"/>
      <c r="E213" s="54"/>
      <c r="F213" s="54"/>
      <c r="G213" s="54">
        <f t="shared" ref="G213:G220" si="107">SUM(C213:F213)</f>
        <v>0</v>
      </c>
    </row>
    <row r="214" spans="1:10" ht="13.2" hidden="1" x14ac:dyDescent="0.25">
      <c r="A214" s="30" t="s">
        <v>412</v>
      </c>
      <c r="B214" s="29" t="s">
        <v>413</v>
      </c>
      <c r="C214" s="54"/>
      <c r="D214" s="54"/>
      <c r="E214" s="54"/>
      <c r="F214" s="54"/>
      <c r="G214" s="54">
        <f t="shared" si="107"/>
        <v>0</v>
      </c>
    </row>
    <row r="215" spans="1:10" ht="13.2" hidden="1" x14ac:dyDescent="0.25">
      <c r="A215" s="30" t="s">
        <v>414</v>
      </c>
      <c r="B215" s="29" t="s">
        <v>415</v>
      </c>
      <c r="C215" s="54"/>
      <c r="D215" s="54"/>
      <c r="E215" s="54"/>
      <c r="F215" s="54"/>
      <c r="G215" s="54">
        <f t="shared" si="107"/>
        <v>0</v>
      </c>
    </row>
    <row r="216" spans="1:10" ht="13.2" hidden="1" x14ac:dyDescent="0.25">
      <c r="A216" s="30" t="s">
        <v>416</v>
      </c>
      <c r="B216" s="29" t="s">
        <v>417</v>
      </c>
      <c r="C216" s="54"/>
      <c r="D216" s="54"/>
      <c r="E216" s="54"/>
      <c r="F216" s="54"/>
      <c r="G216" s="54">
        <f t="shared" si="107"/>
        <v>0</v>
      </c>
    </row>
    <row r="217" spans="1:10" ht="13.2" hidden="1" x14ac:dyDescent="0.25">
      <c r="A217" s="30" t="s">
        <v>418</v>
      </c>
      <c r="B217" s="29" t="s">
        <v>419</v>
      </c>
      <c r="C217" s="54"/>
      <c r="D217" s="54"/>
      <c r="E217" s="54"/>
      <c r="F217" s="54"/>
      <c r="G217" s="54">
        <f t="shared" si="107"/>
        <v>0</v>
      </c>
    </row>
    <row r="218" spans="1:10" ht="13.2" hidden="1" x14ac:dyDescent="0.25">
      <c r="A218" s="30" t="s">
        <v>420</v>
      </c>
      <c r="B218" s="29" t="s">
        <v>421</v>
      </c>
      <c r="C218" s="54"/>
      <c r="D218" s="54"/>
      <c r="E218" s="54"/>
      <c r="F218" s="54"/>
      <c r="G218" s="54">
        <f t="shared" si="107"/>
        <v>0</v>
      </c>
    </row>
    <row r="219" spans="1:10" ht="13.2" hidden="1" x14ac:dyDescent="0.25">
      <c r="A219" s="30" t="s">
        <v>422</v>
      </c>
      <c r="B219" s="29" t="s">
        <v>423</v>
      </c>
      <c r="C219" s="54"/>
      <c r="D219" s="54"/>
      <c r="E219" s="54"/>
      <c r="F219" s="54"/>
      <c r="G219" s="54">
        <f t="shared" si="107"/>
        <v>0</v>
      </c>
    </row>
    <row r="220" spans="1:10" ht="13.2" hidden="1" x14ac:dyDescent="0.25">
      <c r="A220" s="30" t="s">
        <v>424</v>
      </c>
      <c r="B220" s="29" t="s">
        <v>425</v>
      </c>
      <c r="C220" s="54"/>
      <c r="D220" s="54"/>
      <c r="E220" s="54"/>
      <c r="F220" s="54"/>
      <c r="G220" s="54">
        <f t="shared" si="107"/>
        <v>0</v>
      </c>
    </row>
    <row r="221" spans="1:10" ht="13.2" hidden="1" x14ac:dyDescent="0.25">
      <c r="A221" s="26" t="s">
        <v>426</v>
      </c>
      <c r="B221" s="27" t="s">
        <v>427</v>
      </c>
      <c r="C221" s="57">
        <f t="shared" ref="C221:H221" si="108">SUM(C222:C224)</f>
        <v>0</v>
      </c>
      <c r="D221" s="57">
        <f t="shared" si="108"/>
        <v>0</v>
      </c>
      <c r="E221" s="57">
        <f t="shared" si="108"/>
        <v>0</v>
      </c>
      <c r="F221" s="57">
        <f t="shared" si="108"/>
        <v>0</v>
      </c>
      <c r="G221" s="58">
        <f t="shared" si="108"/>
        <v>0</v>
      </c>
      <c r="H221" s="58">
        <f t="shared" si="108"/>
        <v>0</v>
      </c>
    </row>
    <row r="222" spans="1:10" ht="13.2" hidden="1" x14ac:dyDescent="0.25">
      <c r="A222" s="30" t="s">
        <v>428</v>
      </c>
      <c r="B222" s="29" t="s">
        <v>429</v>
      </c>
      <c r="C222" s="54"/>
      <c r="D222" s="54"/>
      <c r="E222" s="54"/>
      <c r="F222" s="54"/>
      <c r="G222" s="54">
        <f t="shared" ref="G222:G224" si="109">SUM(C222:F222)</f>
        <v>0</v>
      </c>
    </row>
    <row r="223" spans="1:10" ht="13.2" hidden="1" x14ac:dyDescent="0.25">
      <c r="A223" s="30" t="s">
        <v>430</v>
      </c>
      <c r="B223" s="29" t="s">
        <v>431</v>
      </c>
      <c r="C223" s="54"/>
      <c r="D223" s="54"/>
      <c r="E223" s="54"/>
      <c r="F223" s="54"/>
      <c r="G223" s="54">
        <f t="shared" si="109"/>
        <v>0</v>
      </c>
    </row>
    <row r="224" spans="1:10" ht="13.2" hidden="1" x14ac:dyDescent="0.25">
      <c r="A224" s="30" t="s">
        <v>432</v>
      </c>
      <c r="B224" s="29" t="s">
        <v>433</v>
      </c>
      <c r="C224" s="54"/>
      <c r="D224" s="54"/>
      <c r="E224" s="54"/>
      <c r="F224" s="54"/>
      <c r="G224" s="54">
        <f t="shared" si="109"/>
        <v>0</v>
      </c>
    </row>
    <row r="225" spans="1:9" ht="13.2" x14ac:dyDescent="0.25">
      <c r="A225" s="26" t="s">
        <v>434</v>
      </c>
      <c r="B225" s="27" t="s">
        <v>435</v>
      </c>
      <c r="C225" s="57">
        <f t="shared" ref="C225:H225" si="110">SUM(C226:C229)</f>
        <v>13652396</v>
      </c>
      <c r="D225" s="57">
        <f t="shared" si="110"/>
        <v>7285183</v>
      </c>
      <c r="E225" s="57">
        <f t="shared" si="110"/>
        <v>12982205</v>
      </c>
      <c r="F225" s="57">
        <f t="shared" si="110"/>
        <v>17712469</v>
      </c>
      <c r="G225" s="58">
        <f t="shared" si="110"/>
        <v>51632253</v>
      </c>
      <c r="H225" s="58">
        <f t="shared" si="110"/>
        <v>51632253</v>
      </c>
    </row>
    <row r="226" spans="1:9" ht="13.2" hidden="1" x14ac:dyDescent="0.25">
      <c r="A226" s="30" t="s">
        <v>436</v>
      </c>
      <c r="B226" s="29" t="s">
        <v>437</v>
      </c>
      <c r="C226" s="54"/>
      <c r="D226" s="54"/>
      <c r="E226" s="54"/>
      <c r="F226" s="54"/>
      <c r="G226" s="54">
        <f t="shared" ref="G226:G229" si="111">SUM(C226:F226)</f>
        <v>0</v>
      </c>
    </row>
    <row r="227" spans="1:9" ht="13.2" hidden="1" x14ac:dyDescent="0.25">
      <c r="A227" s="30" t="s">
        <v>438</v>
      </c>
      <c r="B227" s="29" t="s">
        <v>439</v>
      </c>
      <c r="C227" s="54"/>
      <c r="D227" s="54"/>
      <c r="E227" s="54"/>
      <c r="F227" s="54"/>
      <c r="G227" s="54">
        <f t="shared" si="111"/>
        <v>0</v>
      </c>
    </row>
    <row r="228" spans="1:9" ht="13.2" x14ac:dyDescent="0.25">
      <c r="A228" s="30" t="s">
        <v>440</v>
      </c>
      <c r="B228" s="29" t="s">
        <v>441</v>
      </c>
      <c r="C228" s="54">
        <v>13652396</v>
      </c>
      <c r="D228" s="54">
        <v>7285183</v>
      </c>
      <c r="E228" s="54">
        <v>12982205</v>
      </c>
      <c r="F228" s="54">
        <v>17712469</v>
      </c>
      <c r="G228" s="54">
        <f t="shared" si="111"/>
        <v>51632253</v>
      </c>
      <c r="H228" s="60">
        <v>51632253</v>
      </c>
      <c r="I228" s="66">
        <f t="shared" ref="I228" si="112">+H228-C228-D228-E228-F228</f>
        <v>0</v>
      </c>
    </row>
    <row r="229" spans="1:9" ht="13.2" hidden="1" x14ac:dyDescent="0.25">
      <c r="A229" s="30" t="s">
        <v>442</v>
      </c>
      <c r="B229" s="29" t="s">
        <v>443</v>
      </c>
      <c r="C229" s="54"/>
      <c r="D229" s="54"/>
      <c r="E229" s="54"/>
      <c r="F229" s="54"/>
      <c r="G229" s="54">
        <f t="shared" si="111"/>
        <v>0</v>
      </c>
    </row>
    <row r="230" spans="1:9" ht="13.2" x14ac:dyDescent="0.25">
      <c r="A230" s="26">
        <v>6</v>
      </c>
      <c r="B230" s="27" t="s">
        <v>444</v>
      </c>
      <c r="C230" s="57">
        <f t="shared" ref="C230:H230" si="113">+C231+C241+C246+C252+C257+C259+C262</f>
        <v>559854751</v>
      </c>
      <c r="D230" s="57">
        <f t="shared" si="113"/>
        <v>522059087</v>
      </c>
      <c r="E230" s="57">
        <f t="shared" si="113"/>
        <v>522059087</v>
      </c>
      <c r="F230" s="57">
        <f t="shared" si="113"/>
        <v>522059087</v>
      </c>
      <c r="G230" s="57">
        <f t="shared" si="113"/>
        <v>2126032012</v>
      </c>
      <c r="H230" s="57">
        <f t="shared" si="113"/>
        <v>2126032012</v>
      </c>
    </row>
    <row r="231" spans="1:9" ht="13.2" x14ac:dyDescent="0.25">
      <c r="A231" s="42" t="s">
        <v>445</v>
      </c>
      <c r="B231" s="43" t="s">
        <v>446</v>
      </c>
      <c r="C231" s="57">
        <f t="shared" ref="C231:H231" si="114">SUM(C232:C240)</f>
        <v>506988193</v>
      </c>
      <c r="D231" s="57">
        <f t="shared" si="114"/>
        <v>482184087</v>
      </c>
      <c r="E231" s="57">
        <f t="shared" si="114"/>
        <v>482184087</v>
      </c>
      <c r="F231" s="57">
        <f t="shared" si="114"/>
        <v>482184087</v>
      </c>
      <c r="G231" s="57">
        <f t="shared" si="114"/>
        <v>1953540454</v>
      </c>
      <c r="H231" s="57">
        <f t="shared" si="114"/>
        <v>1953540454</v>
      </c>
    </row>
    <row r="232" spans="1:9" ht="13.2" hidden="1" x14ac:dyDescent="0.25">
      <c r="A232" s="30" t="s">
        <v>447</v>
      </c>
      <c r="B232" s="31" t="s">
        <v>448</v>
      </c>
      <c r="C232" s="57"/>
      <c r="D232" s="57"/>
      <c r="E232" s="57"/>
      <c r="F232" s="57"/>
      <c r="G232" s="54">
        <f t="shared" ref="G232:G240" si="115">SUM(C232:F232)</f>
        <v>0</v>
      </c>
    </row>
    <row r="233" spans="1:9" ht="13.2" hidden="1" x14ac:dyDescent="0.25">
      <c r="A233" s="30" t="s">
        <v>449</v>
      </c>
      <c r="B233" s="31" t="s">
        <v>450</v>
      </c>
      <c r="C233" s="57"/>
      <c r="D233" s="57"/>
      <c r="E233" s="57"/>
      <c r="F233" s="57"/>
      <c r="G233" s="54">
        <f t="shared" si="115"/>
        <v>0</v>
      </c>
    </row>
    <row r="234" spans="1:9" ht="13.2" x14ac:dyDescent="0.25">
      <c r="A234" s="30" t="s">
        <v>451</v>
      </c>
      <c r="B234" s="31" t="s">
        <v>452</v>
      </c>
      <c r="C234" s="57">
        <v>506988193</v>
      </c>
      <c r="D234" s="57">
        <v>482184087</v>
      </c>
      <c r="E234" s="57">
        <v>482184087</v>
      </c>
      <c r="F234" s="57">
        <v>482184087</v>
      </c>
      <c r="G234" s="54">
        <f t="shared" si="115"/>
        <v>1953540454</v>
      </c>
      <c r="H234" s="54">
        <v>1953540454</v>
      </c>
      <c r="I234" s="66">
        <f t="shared" ref="I234" si="116">+H234-C234-D234-E234-F234</f>
        <v>0</v>
      </c>
    </row>
    <row r="235" spans="1:9" ht="13.2" hidden="1" x14ac:dyDescent="0.25">
      <c r="A235" s="30" t="s">
        <v>453</v>
      </c>
      <c r="B235" s="31" t="s">
        <v>454</v>
      </c>
      <c r="C235" s="57"/>
      <c r="D235" s="57"/>
      <c r="E235" s="57"/>
      <c r="F235" s="57"/>
      <c r="G235" s="54">
        <f t="shared" si="115"/>
        <v>0</v>
      </c>
    </row>
    <row r="236" spans="1:9" ht="13.2" hidden="1" x14ac:dyDescent="0.25">
      <c r="A236" s="30" t="s">
        <v>455</v>
      </c>
      <c r="B236" s="31" t="s">
        <v>456</v>
      </c>
      <c r="C236" s="57"/>
      <c r="D236" s="57"/>
      <c r="E236" s="57"/>
      <c r="F236" s="57"/>
      <c r="G236" s="54">
        <f t="shared" si="115"/>
        <v>0</v>
      </c>
    </row>
    <row r="237" spans="1:9" ht="13.2" hidden="1" x14ac:dyDescent="0.25">
      <c r="A237" s="30" t="s">
        <v>457</v>
      </c>
      <c r="B237" s="31" t="s">
        <v>458</v>
      </c>
      <c r="C237" s="57"/>
      <c r="D237" s="57"/>
      <c r="E237" s="57"/>
      <c r="F237" s="57"/>
      <c r="G237" s="54">
        <f t="shared" si="115"/>
        <v>0</v>
      </c>
    </row>
    <row r="238" spans="1:9" ht="13.2" hidden="1" x14ac:dyDescent="0.25">
      <c r="A238" s="30" t="s">
        <v>459</v>
      </c>
      <c r="B238" s="31" t="s">
        <v>460</v>
      </c>
      <c r="C238" s="57"/>
      <c r="D238" s="57"/>
      <c r="E238" s="57"/>
      <c r="F238" s="57"/>
      <c r="G238" s="54">
        <f t="shared" si="115"/>
        <v>0</v>
      </c>
    </row>
    <row r="239" spans="1:9" ht="13.2" hidden="1" x14ac:dyDescent="0.25">
      <c r="A239" s="30" t="s">
        <v>461</v>
      </c>
      <c r="B239" s="31" t="s">
        <v>462</v>
      </c>
      <c r="C239" s="57"/>
      <c r="D239" s="57"/>
      <c r="E239" s="57"/>
      <c r="F239" s="57"/>
      <c r="G239" s="54">
        <f t="shared" si="115"/>
        <v>0</v>
      </c>
    </row>
    <row r="240" spans="1:9" ht="13.2" hidden="1" x14ac:dyDescent="0.25">
      <c r="A240" s="30" t="s">
        <v>463</v>
      </c>
      <c r="B240" s="31" t="s">
        <v>464</v>
      </c>
      <c r="C240" s="57"/>
      <c r="D240" s="57"/>
      <c r="E240" s="57"/>
      <c r="F240" s="57"/>
      <c r="G240" s="54">
        <f t="shared" si="115"/>
        <v>0</v>
      </c>
    </row>
    <row r="241" spans="1:9" ht="13.2" x14ac:dyDescent="0.25">
      <c r="A241" s="26" t="s">
        <v>465</v>
      </c>
      <c r="B241" s="27" t="s">
        <v>466</v>
      </c>
      <c r="C241" s="57">
        <f t="shared" ref="C241:H241" si="117">SUM(C242:C245)</f>
        <v>3625000</v>
      </c>
      <c r="D241" s="57">
        <f t="shared" si="117"/>
        <v>3625000</v>
      </c>
      <c r="E241" s="57">
        <f t="shared" si="117"/>
        <v>3625000</v>
      </c>
      <c r="F241" s="57">
        <f t="shared" si="117"/>
        <v>3625000</v>
      </c>
      <c r="G241" s="58">
        <f t="shared" si="117"/>
        <v>14500000</v>
      </c>
      <c r="H241" s="58">
        <f t="shared" si="117"/>
        <v>14500000</v>
      </c>
    </row>
    <row r="242" spans="1:9" ht="13.2" hidden="1" x14ac:dyDescent="0.25">
      <c r="A242" s="30" t="s">
        <v>467</v>
      </c>
      <c r="B242" s="29" t="s">
        <v>468</v>
      </c>
      <c r="C242" s="54"/>
      <c r="D242" s="54"/>
      <c r="E242" s="54"/>
      <c r="F242" s="54"/>
      <c r="G242" s="54">
        <f t="shared" ref="G242:G245" si="118">SUM(C242:F242)</f>
        <v>0</v>
      </c>
    </row>
    <row r="243" spans="1:9" ht="13.2" hidden="1" x14ac:dyDescent="0.25">
      <c r="A243" s="30" t="s">
        <v>469</v>
      </c>
      <c r="B243" s="29" t="s">
        <v>470</v>
      </c>
      <c r="C243" s="54"/>
      <c r="D243" s="54"/>
      <c r="E243" s="54"/>
      <c r="F243" s="54"/>
      <c r="G243" s="54">
        <f t="shared" si="118"/>
        <v>0</v>
      </c>
    </row>
    <row r="244" spans="1:9" ht="13.2" hidden="1" x14ac:dyDescent="0.25">
      <c r="A244" s="30" t="s">
        <v>471</v>
      </c>
      <c r="B244" s="29" t="s">
        <v>472</v>
      </c>
      <c r="C244" s="54"/>
      <c r="D244" s="54"/>
      <c r="E244" s="54"/>
      <c r="F244" s="54"/>
      <c r="G244" s="54">
        <f t="shared" si="118"/>
        <v>0</v>
      </c>
    </row>
    <row r="245" spans="1:9" ht="13.2" x14ac:dyDescent="0.25">
      <c r="A245" s="30" t="s">
        <v>473</v>
      </c>
      <c r="B245" s="29" t="s">
        <v>474</v>
      </c>
      <c r="C245" s="54">
        <f>+$H$245*0.25</f>
        <v>3625000</v>
      </c>
      <c r="D245" s="54">
        <f t="shared" ref="D245:F245" si="119">+$H$245*0.25</f>
        <v>3625000</v>
      </c>
      <c r="E245" s="54">
        <f t="shared" si="119"/>
        <v>3625000</v>
      </c>
      <c r="F245" s="54">
        <f t="shared" si="119"/>
        <v>3625000</v>
      </c>
      <c r="G245" s="54">
        <f t="shared" si="118"/>
        <v>14500000</v>
      </c>
      <c r="H245" s="54">
        <v>14500000</v>
      </c>
      <c r="I245" s="66">
        <f t="shared" ref="I245" si="120">+H245-C245-D245-E245-F245</f>
        <v>0</v>
      </c>
    </row>
    <row r="246" spans="1:9" ht="13.2" x14ac:dyDescent="0.25">
      <c r="A246" s="26" t="s">
        <v>475</v>
      </c>
      <c r="B246" s="27" t="s">
        <v>476</v>
      </c>
      <c r="C246" s="57">
        <f t="shared" ref="C246:H246" si="121">SUM(C247:C251)</f>
        <v>24241558</v>
      </c>
      <c r="D246" s="57">
        <f t="shared" si="121"/>
        <v>11250000</v>
      </c>
      <c r="E246" s="57">
        <f t="shared" si="121"/>
        <v>11250000</v>
      </c>
      <c r="F246" s="57">
        <f t="shared" si="121"/>
        <v>11250000</v>
      </c>
      <c r="G246" s="58">
        <f t="shared" si="121"/>
        <v>57991558</v>
      </c>
      <c r="H246" s="58">
        <f t="shared" si="121"/>
        <v>57991558</v>
      </c>
    </row>
    <row r="247" spans="1:9" ht="13.2" x14ac:dyDescent="0.25">
      <c r="A247" s="30" t="s">
        <v>477</v>
      </c>
      <c r="B247" s="29" t="s">
        <v>478</v>
      </c>
      <c r="C247" s="54">
        <f>+$H$247*0.25</f>
        <v>11250000</v>
      </c>
      <c r="D247" s="54">
        <f t="shared" ref="D247:F247" si="122">+$H$247*0.25</f>
        <v>11250000</v>
      </c>
      <c r="E247" s="54">
        <f t="shared" si="122"/>
        <v>11250000</v>
      </c>
      <c r="F247" s="54">
        <f t="shared" si="122"/>
        <v>11250000</v>
      </c>
      <c r="G247" s="54">
        <f t="shared" ref="G247:G251" si="123">SUM(C247:F247)</f>
        <v>45000000</v>
      </c>
      <c r="H247" s="54">
        <v>45000000</v>
      </c>
      <c r="I247" s="66">
        <f t="shared" ref="I247" si="124">+H247-C247-D247-E247-F247</f>
        <v>0</v>
      </c>
    </row>
    <row r="248" spans="1:9" ht="13.2" hidden="1" x14ac:dyDescent="0.25">
      <c r="A248" s="30" t="s">
        <v>479</v>
      </c>
      <c r="B248" s="29" t="s">
        <v>480</v>
      </c>
      <c r="C248" s="54">
        <f t="shared" ref="C248:C250" si="125">+H248*0.25</f>
        <v>0</v>
      </c>
      <c r="D248" s="54"/>
      <c r="E248" s="54"/>
      <c r="F248" s="54"/>
      <c r="G248" s="54">
        <f t="shared" si="123"/>
        <v>0</v>
      </c>
    </row>
    <row r="249" spans="1:9" ht="13.2" hidden="1" x14ac:dyDescent="0.25">
      <c r="A249" s="30" t="s">
        <v>481</v>
      </c>
      <c r="B249" s="29" t="s">
        <v>482</v>
      </c>
      <c r="C249" s="54">
        <f t="shared" si="125"/>
        <v>0</v>
      </c>
      <c r="D249" s="54"/>
      <c r="E249" s="54"/>
      <c r="F249" s="54"/>
      <c r="G249" s="54">
        <f t="shared" si="123"/>
        <v>0</v>
      </c>
    </row>
    <row r="250" spans="1:9" ht="13.2" hidden="1" x14ac:dyDescent="0.25">
      <c r="A250" s="30" t="s">
        <v>483</v>
      </c>
      <c r="B250" s="29" t="s">
        <v>484</v>
      </c>
      <c r="C250" s="54">
        <f t="shared" si="125"/>
        <v>0</v>
      </c>
      <c r="D250" s="54"/>
      <c r="E250" s="54"/>
      <c r="F250" s="54"/>
      <c r="G250" s="54">
        <f t="shared" si="123"/>
        <v>0</v>
      </c>
    </row>
    <row r="251" spans="1:9" ht="13.2" x14ac:dyDescent="0.25">
      <c r="A251" s="30" t="s">
        <v>485</v>
      </c>
      <c r="B251" s="31" t="s">
        <v>486</v>
      </c>
      <c r="C251" s="54">
        <v>12991558</v>
      </c>
      <c r="D251" s="54"/>
      <c r="E251" s="54"/>
      <c r="F251" s="54"/>
      <c r="G251" s="54">
        <f t="shared" si="123"/>
        <v>12991558</v>
      </c>
      <c r="H251" s="54">
        <v>12991558</v>
      </c>
      <c r="I251" s="66">
        <f t="shared" ref="I251" si="126">+H251-C251-D251-E251-F251</f>
        <v>0</v>
      </c>
    </row>
    <row r="252" spans="1:9" ht="13.2" hidden="1" x14ac:dyDescent="0.25">
      <c r="A252" s="26" t="s">
        <v>487</v>
      </c>
      <c r="B252" s="27" t="s">
        <v>488</v>
      </c>
      <c r="C252" s="57">
        <f t="shared" ref="C252:H252" si="127">SUM(C253:C256)</f>
        <v>0</v>
      </c>
      <c r="D252" s="57">
        <f t="shared" si="127"/>
        <v>0</v>
      </c>
      <c r="E252" s="57">
        <f t="shared" si="127"/>
        <v>0</v>
      </c>
      <c r="F252" s="57">
        <f t="shared" si="127"/>
        <v>0</v>
      </c>
      <c r="G252" s="58">
        <f t="shared" si="127"/>
        <v>0</v>
      </c>
      <c r="H252" s="58">
        <f t="shared" si="127"/>
        <v>0</v>
      </c>
    </row>
    <row r="253" spans="1:9" ht="13.2" hidden="1" x14ac:dyDescent="0.25">
      <c r="A253" s="30" t="s">
        <v>489</v>
      </c>
      <c r="B253" s="29" t="s">
        <v>490</v>
      </c>
      <c r="C253" s="54"/>
      <c r="D253" s="54"/>
      <c r="E253" s="54"/>
      <c r="F253" s="54"/>
      <c r="G253" s="59">
        <f>SUM(C253:F253)</f>
        <v>0</v>
      </c>
    </row>
    <row r="254" spans="1:9" ht="13.2" hidden="1" x14ac:dyDescent="0.25">
      <c r="A254" s="30" t="s">
        <v>491</v>
      </c>
      <c r="B254" s="29" t="s">
        <v>492</v>
      </c>
      <c r="C254" s="54"/>
      <c r="D254" s="54"/>
      <c r="E254" s="54"/>
      <c r="F254" s="54"/>
      <c r="G254" s="59">
        <f>SUM(C254:F254)</f>
        <v>0</v>
      </c>
    </row>
    <row r="255" spans="1:9" ht="13.2" hidden="1" x14ac:dyDescent="0.25">
      <c r="A255" s="30" t="s">
        <v>493</v>
      </c>
      <c r="B255" s="29" t="s">
        <v>494</v>
      </c>
      <c r="C255" s="54"/>
      <c r="D255" s="54"/>
      <c r="E255" s="54"/>
      <c r="F255" s="54"/>
      <c r="G255" s="59">
        <f>SUM(C255:F255)</f>
        <v>0</v>
      </c>
    </row>
    <row r="256" spans="1:9" ht="13.2" hidden="1" x14ac:dyDescent="0.25">
      <c r="A256" s="30" t="s">
        <v>495</v>
      </c>
      <c r="B256" s="29" t="s">
        <v>496</v>
      </c>
      <c r="C256" s="54"/>
      <c r="D256" s="54"/>
      <c r="E256" s="54"/>
      <c r="F256" s="54"/>
      <c r="G256" s="59">
        <f>SUM(C256:F256)</f>
        <v>0</v>
      </c>
    </row>
    <row r="257" spans="1:9" ht="13.2" hidden="1" x14ac:dyDescent="0.25">
      <c r="A257" s="26" t="s">
        <v>497</v>
      </c>
      <c r="B257" s="27" t="s">
        <v>498</v>
      </c>
      <c r="C257" s="63">
        <f>C258</f>
        <v>0</v>
      </c>
      <c r="D257" s="63">
        <f>D258</f>
        <v>0</v>
      </c>
      <c r="E257" s="63">
        <f>E258</f>
        <v>0</v>
      </c>
      <c r="F257" s="63">
        <f>F258</f>
        <v>0</v>
      </c>
      <c r="G257" s="63">
        <f>G258</f>
        <v>0</v>
      </c>
    </row>
    <row r="258" spans="1:9" ht="13.2" hidden="1" x14ac:dyDescent="0.25">
      <c r="A258" s="30" t="s">
        <v>499</v>
      </c>
      <c r="B258" s="29" t="s">
        <v>500</v>
      </c>
      <c r="C258" s="64"/>
      <c r="D258" s="64"/>
      <c r="E258" s="64"/>
      <c r="F258" s="64"/>
      <c r="G258" s="59">
        <f>SUM(C258:F258)</f>
        <v>0</v>
      </c>
    </row>
    <row r="259" spans="1:9" ht="13.2" x14ac:dyDescent="0.25">
      <c r="A259" s="26" t="s">
        <v>501</v>
      </c>
      <c r="B259" s="27" t="s">
        <v>502</v>
      </c>
      <c r="C259" s="57">
        <f t="shared" ref="C259:H259" si="128">+C260+C261</f>
        <v>0</v>
      </c>
      <c r="D259" s="57">
        <f t="shared" si="128"/>
        <v>0</v>
      </c>
      <c r="E259" s="57">
        <f t="shared" si="128"/>
        <v>0</v>
      </c>
      <c r="F259" s="57">
        <f t="shared" si="128"/>
        <v>0</v>
      </c>
      <c r="G259" s="58">
        <f t="shared" si="128"/>
        <v>0</v>
      </c>
      <c r="H259" s="58">
        <f t="shared" si="128"/>
        <v>0</v>
      </c>
    </row>
    <row r="260" spans="1:9" ht="13.2" hidden="1" x14ac:dyDescent="0.25">
      <c r="A260" s="30" t="s">
        <v>503</v>
      </c>
      <c r="B260" s="31" t="s">
        <v>504</v>
      </c>
      <c r="C260" s="54"/>
      <c r="D260" s="54"/>
      <c r="E260" s="54"/>
      <c r="F260" s="54"/>
      <c r="G260" s="54">
        <f t="shared" ref="G260:G261" si="129">SUM(C260:F260)</f>
        <v>0</v>
      </c>
    </row>
    <row r="261" spans="1:9" ht="13.2" hidden="1" x14ac:dyDescent="0.25">
      <c r="A261" s="30" t="s">
        <v>505</v>
      </c>
      <c r="B261" s="31" t="s">
        <v>506</v>
      </c>
      <c r="C261" s="54"/>
      <c r="D261" s="54"/>
      <c r="E261" s="54"/>
      <c r="F261" s="54"/>
      <c r="G261" s="54">
        <f t="shared" si="129"/>
        <v>0</v>
      </c>
    </row>
    <row r="262" spans="1:9" ht="13.2" x14ac:dyDescent="0.25">
      <c r="A262" s="26" t="s">
        <v>507</v>
      </c>
      <c r="B262" s="27" t="s">
        <v>508</v>
      </c>
      <c r="C262" s="57">
        <f t="shared" ref="C262:H262" si="130">+C263+C264</f>
        <v>25000000</v>
      </c>
      <c r="D262" s="57">
        <f t="shared" si="130"/>
        <v>25000000</v>
      </c>
      <c r="E262" s="57">
        <f t="shared" si="130"/>
        <v>25000000</v>
      </c>
      <c r="F262" s="57">
        <f t="shared" si="130"/>
        <v>25000000</v>
      </c>
      <c r="G262" s="57">
        <f t="shared" si="130"/>
        <v>100000000</v>
      </c>
      <c r="H262" s="57">
        <f t="shared" si="130"/>
        <v>100000000</v>
      </c>
    </row>
    <row r="263" spans="1:9" ht="13.2" x14ac:dyDescent="0.25">
      <c r="A263" s="30" t="s">
        <v>509</v>
      </c>
      <c r="B263" s="31" t="s">
        <v>510</v>
      </c>
      <c r="C263" s="54">
        <f>+$H$263*0.25</f>
        <v>25000000</v>
      </c>
      <c r="D263" s="54">
        <f t="shared" ref="D263:F263" si="131">+$H$263*0.25</f>
        <v>25000000</v>
      </c>
      <c r="E263" s="54">
        <f t="shared" si="131"/>
        <v>25000000</v>
      </c>
      <c r="F263" s="54">
        <f t="shared" si="131"/>
        <v>25000000</v>
      </c>
      <c r="G263" s="54">
        <f t="shared" ref="G263:G264" si="132">SUM(C263:F263)</f>
        <v>100000000</v>
      </c>
      <c r="H263" s="54">
        <v>100000000</v>
      </c>
      <c r="I263" s="66">
        <f t="shared" ref="I263" si="133">+H263-C263-D263-E263-F263</f>
        <v>0</v>
      </c>
    </row>
    <row r="264" spans="1:9" ht="13.2" hidden="1" x14ac:dyDescent="0.25">
      <c r="A264" s="30" t="s">
        <v>511</v>
      </c>
      <c r="B264" s="31" t="s">
        <v>512</v>
      </c>
      <c r="G264" s="54">
        <f t="shared" si="132"/>
        <v>0</v>
      </c>
    </row>
    <row r="265" spans="1:9" ht="13.2" hidden="1" x14ac:dyDescent="0.25">
      <c r="A265" s="26">
        <v>7</v>
      </c>
      <c r="B265" s="27" t="s">
        <v>513</v>
      </c>
      <c r="C265" s="19">
        <f t="shared" ref="C265:H265" si="134">+C266+C274+C276+C281+C283</f>
        <v>0</v>
      </c>
      <c r="D265" s="19">
        <f t="shared" si="134"/>
        <v>0</v>
      </c>
      <c r="E265" s="19">
        <f t="shared" si="134"/>
        <v>0</v>
      </c>
      <c r="F265" s="19">
        <f t="shared" si="134"/>
        <v>0</v>
      </c>
      <c r="G265" s="57">
        <f t="shared" si="134"/>
        <v>0</v>
      </c>
      <c r="H265" s="57">
        <f t="shared" si="134"/>
        <v>0</v>
      </c>
    </row>
    <row r="266" spans="1:9" ht="13.2" hidden="1" x14ac:dyDescent="0.25">
      <c r="A266" s="26" t="s">
        <v>514</v>
      </c>
      <c r="B266" s="27" t="s">
        <v>515</v>
      </c>
      <c r="C266" s="19">
        <f t="shared" ref="C266:H266" si="135">SUM(C267:C273)</f>
        <v>0</v>
      </c>
      <c r="D266" s="19">
        <f t="shared" si="135"/>
        <v>0</v>
      </c>
      <c r="E266" s="19">
        <f t="shared" si="135"/>
        <v>0</v>
      </c>
      <c r="F266" s="19">
        <f t="shared" si="135"/>
        <v>0</v>
      </c>
      <c r="G266" s="57">
        <f t="shared" si="135"/>
        <v>0</v>
      </c>
      <c r="H266" s="57">
        <f t="shared" si="135"/>
        <v>0</v>
      </c>
    </row>
    <row r="267" spans="1:9" ht="13.2" hidden="1" x14ac:dyDescent="0.25">
      <c r="A267" s="30" t="s">
        <v>516</v>
      </c>
      <c r="B267" s="31" t="s">
        <v>517</v>
      </c>
      <c r="G267" s="59">
        <f t="shared" ref="G267:G273" si="136">SUM(C267:F267)</f>
        <v>0</v>
      </c>
    </row>
    <row r="268" spans="1:9" ht="13.2" hidden="1" x14ac:dyDescent="0.25">
      <c r="A268" s="30" t="s">
        <v>518</v>
      </c>
      <c r="B268" s="31" t="s">
        <v>519</v>
      </c>
      <c r="G268" s="59">
        <f t="shared" si="136"/>
        <v>0</v>
      </c>
    </row>
    <row r="269" spans="1:9" ht="13.2" hidden="1" x14ac:dyDescent="0.25">
      <c r="A269" s="30" t="s">
        <v>520</v>
      </c>
      <c r="B269" s="31" t="s">
        <v>521</v>
      </c>
      <c r="G269" s="59">
        <f t="shared" si="136"/>
        <v>0</v>
      </c>
    </row>
    <row r="270" spans="1:9" ht="13.2" hidden="1" x14ac:dyDescent="0.25">
      <c r="A270" s="30" t="s">
        <v>522</v>
      </c>
      <c r="B270" s="31" t="s">
        <v>523</v>
      </c>
      <c r="G270" s="59">
        <f t="shared" si="136"/>
        <v>0</v>
      </c>
    </row>
    <row r="271" spans="1:9" ht="13.2" hidden="1" x14ac:dyDescent="0.25">
      <c r="A271" s="30" t="s">
        <v>524</v>
      </c>
      <c r="B271" s="31" t="s">
        <v>525</v>
      </c>
      <c r="G271" s="59">
        <f t="shared" si="136"/>
        <v>0</v>
      </c>
    </row>
    <row r="272" spans="1:9" ht="13.2" hidden="1" x14ac:dyDescent="0.25">
      <c r="A272" s="30" t="s">
        <v>526</v>
      </c>
      <c r="B272" s="31" t="s">
        <v>527</v>
      </c>
      <c r="G272" s="59">
        <f t="shared" si="136"/>
        <v>0</v>
      </c>
    </row>
    <row r="273" spans="1:7" ht="13.2" hidden="1" x14ac:dyDescent="0.25">
      <c r="A273" s="30" t="s">
        <v>528</v>
      </c>
      <c r="B273" s="31" t="s">
        <v>529</v>
      </c>
      <c r="G273" s="59">
        <f t="shared" si="136"/>
        <v>0</v>
      </c>
    </row>
    <row r="274" spans="1:7" ht="13.2" hidden="1" x14ac:dyDescent="0.25">
      <c r="A274" s="26" t="s">
        <v>530</v>
      </c>
      <c r="B274" s="27" t="s">
        <v>531</v>
      </c>
      <c r="C274" s="19">
        <f>C275</f>
        <v>0</v>
      </c>
      <c r="D274" s="19">
        <f>D275</f>
        <v>0</v>
      </c>
      <c r="E274" s="19">
        <f>E275</f>
        <v>0</v>
      </c>
      <c r="F274" s="19">
        <f>F275</f>
        <v>0</v>
      </c>
      <c r="G274" s="57">
        <f>G275</f>
        <v>0</v>
      </c>
    </row>
    <row r="275" spans="1:7" ht="13.2" hidden="1" x14ac:dyDescent="0.25">
      <c r="A275" s="30" t="s">
        <v>532</v>
      </c>
      <c r="B275" s="31" t="s">
        <v>533</v>
      </c>
      <c r="G275" s="59">
        <f>SUM(C275:F275)</f>
        <v>0</v>
      </c>
    </row>
    <row r="276" spans="1:7" ht="13.2" hidden="1" x14ac:dyDescent="0.25">
      <c r="A276" s="26" t="s">
        <v>534</v>
      </c>
      <c r="B276" s="27" t="s">
        <v>535</v>
      </c>
      <c r="C276" s="19">
        <f>SUM(C277:C280)</f>
        <v>0</v>
      </c>
      <c r="D276" s="19">
        <f>SUM(D277:D280)</f>
        <v>0</v>
      </c>
      <c r="E276" s="19">
        <f>SUM(E277:E280)</f>
        <v>0</v>
      </c>
      <c r="F276" s="19">
        <f>SUM(F277:F280)</f>
        <v>0</v>
      </c>
      <c r="G276" s="57">
        <f>SUM(G277:G280)</f>
        <v>0</v>
      </c>
    </row>
    <row r="277" spans="1:7" ht="13.2" hidden="1" x14ac:dyDescent="0.25">
      <c r="A277" s="30" t="s">
        <v>536</v>
      </c>
      <c r="B277" s="31" t="s">
        <v>537</v>
      </c>
      <c r="G277" s="59">
        <f>SUM(C277:F277)</f>
        <v>0</v>
      </c>
    </row>
    <row r="278" spans="1:7" ht="13.2" hidden="1" x14ac:dyDescent="0.25">
      <c r="A278" s="30" t="s">
        <v>538</v>
      </c>
      <c r="B278" s="31" t="s">
        <v>539</v>
      </c>
      <c r="G278" s="59">
        <f>SUM(C278:F278)</f>
        <v>0</v>
      </c>
    </row>
    <row r="279" spans="1:7" ht="13.2" hidden="1" x14ac:dyDescent="0.25">
      <c r="A279" s="30" t="s">
        <v>540</v>
      </c>
      <c r="B279" s="31" t="s">
        <v>541</v>
      </c>
      <c r="G279" s="59">
        <f>SUM(C279:F279)</f>
        <v>0</v>
      </c>
    </row>
    <row r="280" spans="1:7" ht="13.2" hidden="1" x14ac:dyDescent="0.25">
      <c r="A280" s="30" t="s">
        <v>542</v>
      </c>
      <c r="B280" s="31" t="s">
        <v>543</v>
      </c>
      <c r="G280" s="59">
        <f>SUM(C280:F280)</f>
        <v>0</v>
      </c>
    </row>
    <row r="281" spans="1:7" ht="13.2" hidden="1" x14ac:dyDescent="0.25">
      <c r="A281" s="26" t="s">
        <v>544</v>
      </c>
      <c r="B281" s="27" t="s">
        <v>545</v>
      </c>
      <c r="C281" s="19">
        <f>C282</f>
        <v>0</v>
      </c>
      <c r="D281" s="19">
        <f>D282</f>
        <v>0</v>
      </c>
      <c r="E281" s="19">
        <f>E282</f>
        <v>0</v>
      </c>
      <c r="F281" s="19">
        <f>F282</f>
        <v>0</v>
      </c>
      <c r="G281" s="57">
        <f>G282</f>
        <v>0</v>
      </c>
    </row>
    <row r="282" spans="1:7" ht="13.2" hidden="1" x14ac:dyDescent="0.25">
      <c r="A282" s="30" t="s">
        <v>546</v>
      </c>
      <c r="B282" s="31" t="s">
        <v>547</v>
      </c>
      <c r="G282" s="59">
        <f>SUM(C282:F282)</f>
        <v>0</v>
      </c>
    </row>
    <row r="283" spans="1:7" ht="13.2" hidden="1" x14ac:dyDescent="0.25">
      <c r="A283" s="26" t="s">
        <v>548</v>
      </c>
      <c r="B283" s="27" t="s">
        <v>549</v>
      </c>
      <c r="C283" s="19">
        <f>SUM(C284:C285)</f>
        <v>0</v>
      </c>
      <c r="D283" s="19">
        <f>SUM(D284:D285)</f>
        <v>0</v>
      </c>
      <c r="E283" s="19">
        <f>SUM(E284:E285)</f>
        <v>0</v>
      </c>
      <c r="F283" s="19">
        <f>SUM(F284:F285)</f>
        <v>0</v>
      </c>
      <c r="G283" s="57">
        <f>SUM(G284:G285)</f>
        <v>0</v>
      </c>
    </row>
    <row r="284" spans="1:7" ht="13.2" hidden="1" x14ac:dyDescent="0.25">
      <c r="A284" s="30" t="s">
        <v>550</v>
      </c>
      <c r="B284" s="31" t="s">
        <v>599</v>
      </c>
      <c r="G284" s="59">
        <f>SUM(C284:F284)</f>
        <v>0</v>
      </c>
    </row>
    <row r="285" spans="1:7" ht="13.2" hidden="1" x14ac:dyDescent="0.25">
      <c r="A285" s="30" t="s">
        <v>552</v>
      </c>
      <c r="B285" s="31" t="s">
        <v>553</v>
      </c>
      <c r="G285" s="59">
        <f>SUM(C285:F285)</f>
        <v>0</v>
      </c>
    </row>
    <row r="286" spans="1:7" ht="13.2" hidden="1" x14ac:dyDescent="0.25">
      <c r="A286" s="26">
        <v>8</v>
      </c>
      <c r="B286" s="27" t="s">
        <v>554</v>
      </c>
      <c r="C286" s="19">
        <f>+C287+C292+C301</f>
        <v>0</v>
      </c>
      <c r="D286" s="19">
        <f>+D287+D292+D301</f>
        <v>0</v>
      </c>
      <c r="E286" s="19">
        <f>+E287+E292+E301</f>
        <v>0</v>
      </c>
      <c r="F286" s="19">
        <f>+F287+F292+F301</f>
        <v>0</v>
      </c>
      <c r="G286" s="57">
        <f>+G287+G292+G301</f>
        <v>0</v>
      </c>
    </row>
    <row r="287" spans="1:7" ht="13.2" hidden="1" x14ac:dyDescent="0.25">
      <c r="A287" s="26" t="s">
        <v>555</v>
      </c>
      <c r="B287" s="27" t="s">
        <v>556</v>
      </c>
      <c r="C287" s="19">
        <f>SUM(C288:C291)</f>
        <v>0</v>
      </c>
      <c r="D287" s="19">
        <f>SUM(D288:D291)</f>
        <v>0</v>
      </c>
      <c r="E287" s="19">
        <f>SUM(E288:E291)</f>
        <v>0</v>
      </c>
      <c r="F287" s="19">
        <f>SUM(F288:F291)</f>
        <v>0</v>
      </c>
      <c r="G287" s="58">
        <f>SUM(G288:G291)</f>
        <v>0</v>
      </c>
    </row>
    <row r="288" spans="1:7" ht="13.2" hidden="1" x14ac:dyDescent="0.25">
      <c r="A288" s="30" t="s">
        <v>557</v>
      </c>
      <c r="B288" s="31" t="s">
        <v>558</v>
      </c>
      <c r="G288" s="59">
        <f>SUM(C288:F288)</f>
        <v>0</v>
      </c>
    </row>
    <row r="289" spans="1:7" ht="13.2" hidden="1" x14ac:dyDescent="0.25">
      <c r="A289" s="30" t="s">
        <v>559</v>
      </c>
      <c r="B289" s="31" t="s">
        <v>560</v>
      </c>
      <c r="G289" s="59">
        <f>SUM(C289:F289)</f>
        <v>0</v>
      </c>
    </row>
    <row r="290" spans="1:7" ht="13.2" hidden="1" x14ac:dyDescent="0.25">
      <c r="A290" s="30" t="s">
        <v>561</v>
      </c>
      <c r="B290" s="31" t="s">
        <v>562</v>
      </c>
      <c r="G290" s="59">
        <f>SUM(C290:F290)</f>
        <v>0</v>
      </c>
    </row>
    <row r="291" spans="1:7" ht="13.2" hidden="1" x14ac:dyDescent="0.25">
      <c r="A291" s="30" t="s">
        <v>563</v>
      </c>
      <c r="B291" s="31" t="s">
        <v>564</v>
      </c>
      <c r="G291" s="59">
        <f>SUM(C291:F291)</f>
        <v>0</v>
      </c>
    </row>
    <row r="292" spans="1:7" ht="13.2" hidden="1" x14ac:dyDescent="0.25">
      <c r="A292" s="26" t="s">
        <v>565</v>
      </c>
      <c r="B292" s="27" t="s">
        <v>566</v>
      </c>
      <c r="C292" s="19">
        <f>SUM(C293:C300)</f>
        <v>0</v>
      </c>
      <c r="D292" s="19">
        <f>SUM(D293:D300)</f>
        <v>0</v>
      </c>
      <c r="E292" s="19">
        <f>SUM(E293:E300)</f>
        <v>0</v>
      </c>
      <c r="F292" s="19">
        <f>SUM(F293:F300)</f>
        <v>0</v>
      </c>
      <c r="G292" s="58">
        <f>SUM(G293:G300)</f>
        <v>0</v>
      </c>
    </row>
    <row r="293" spans="1:7" ht="13.2" hidden="1" x14ac:dyDescent="0.25">
      <c r="A293" s="30" t="s">
        <v>567</v>
      </c>
      <c r="B293" s="31" t="s">
        <v>568</v>
      </c>
      <c r="G293" s="59">
        <f t="shared" ref="G293:G300" si="137">SUM(C293:F293)</f>
        <v>0</v>
      </c>
    </row>
    <row r="294" spans="1:7" ht="13.2" hidden="1" x14ac:dyDescent="0.25">
      <c r="A294" s="30" t="s">
        <v>569</v>
      </c>
      <c r="B294" s="31" t="s">
        <v>570</v>
      </c>
      <c r="G294" s="59">
        <f t="shared" si="137"/>
        <v>0</v>
      </c>
    </row>
    <row r="295" spans="1:7" ht="13.2" hidden="1" x14ac:dyDescent="0.25">
      <c r="A295" s="30" t="s">
        <v>571</v>
      </c>
      <c r="B295" s="31" t="s">
        <v>572</v>
      </c>
      <c r="G295" s="59">
        <f t="shared" si="137"/>
        <v>0</v>
      </c>
    </row>
    <row r="296" spans="1:7" ht="13.2" hidden="1" x14ac:dyDescent="0.25">
      <c r="A296" s="30" t="s">
        <v>573</v>
      </c>
      <c r="B296" s="31" t="s">
        <v>574</v>
      </c>
      <c r="G296" s="59">
        <f t="shared" si="137"/>
        <v>0</v>
      </c>
    </row>
    <row r="297" spans="1:7" ht="13.2" hidden="1" x14ac:dyDescent="0.25">
      <c r="A297" s="30" t="s">
        <v>575</v>
      </c>
      <c r="B297" s="31" t="s">
        <v>576</v>
      </c>
      <c r="G297" s="59">
        <f>SUM(C297:F297)</f>
        <v>0</v>
      </c>
    </row>
    <row r="298" spans="1:7" ht="13.2" hidden="1" x14ac:dyDescent="0.25">
      <c r="A298" s="30" t="s">
        <v>577</v>
      </c>
      <c r="B298" s="31" t="s">
        <v>578</v>
      </c>
      <c r="G298" s="59">
        <f t="shared" si="137"/>
        <v>0</v>
      </c>
    </row>
    <row r="299" spans="1:7" ht="13.2" hidden="1" x14ac:dyDescent="0.25">
      <c r="A299" s="30" t="s">
        <v>579</v>
      </c>
      <c r="B299" s="31" t="s">
        <v>580</v>
      </c>
      <c r="G299" s="59">
        <f t="shared" si="137"/>
        <v>0</v>
      </c>
    </row>
    <row r="300" spans="1:7" ht="14.25" hidden="1" customHeight="1" x14ac:dyDescent="0.25">
      <c r="A300" s="30" t="s">
        <v>581</v>
      </c>
      <c r="B300" s="31" t="s">
        <v>582</v>
      </c>
      <c r="G300" s="59">
        <f t="shared" si="137"/>
        <v>0</v>
      </c>
    </row>
    <row r="301" spans="1:7" ht="14.25" hidden="1" customHeight="1" x14ac:dyDescent="0.25">
      <c r="A301" s="26" t="s">
        <v>565</v>
      </c>
      <c r="B301" s="27" t="s">
        <v>583</v>
      </c>
      <c r="C301" s="2">
        <f>+C302</f>
        <v>0</v>
      </c>
      <c r="D301" s="2">
        <f>+D302</f>
        <v>0</v>
      </c>
      <c r="E301" s="2">
        <f>+E302</f>
        <v>0</v>
      </c>
      <c r="F301" s="2">
        <f>+F302</f>
        <v>0</v>
      </c>
      <c r="G301" s="54">
        <f>+G302</f>
        <v>0</v>
      </c>
    </row>
    <row r="302" spans="1:7" ht="14.25" hidden="1" customHeight="1" x14ac:dyDescent="0.25">
      <c r="A302" s="30" t="s">
        <v>584</v>
      </c>
      <c r="B302" s="31" t="s">
        <v>585</v>
      </c>
      <c r="G302" s="59">
        <f>SUM(C302:F302)</f>
        <v>0</v>
      </c>
    </row>
    <row r="303" spans="1:7" ht="13.2" hidden="1" x14ac:dyDescent="0.25">
      <c r="A303" s="26">
        <v>9</v>
      </c>
      <c r="B303" s="27" t="s">
        <v>586</v>
      </c>
      <c r="C303" s="19">
        <f>+C304+C306</f>
        <v>0</v>
      </c>
      <c r="D303" s="19">
        <f>+D304+D306</f>
        <v>0</v>
      </c>
      <c r="E303" s="19">
        <f>+E304+E306</f>
        <v>0</v>
      </c>
      <c r="F303" s="19">
        <f>+F304+F306</f>
        <v>0</v>
      </c>
      <c r="G303" s="58">
        <f>+G304+G306</f>
        <v>0</v>
      </c>
    </row>
    <row r="304" spans="1:7" ht="13.2" hidden="1" x14ac:dyDescent="0.25">
      <c r="A304" s="26" t="s">
        <v>587</v>
      </c>
      <c r="B304" s="27" t="s">
        <v>588</v>
      </c>
      <c r="C304" s="19">
        <f>+C305</f>
        <v>0</v>
      </c>
      <c r="D304" s="19">
        <f>+D305</f>
        <v>0</v>
      </c>
      <c r="E304" s="19">
        <f>+E305</f>
        <v>0</v>
      </c>
      <c r="F304" s="19">
        <f>+F305</f>
        <v>0</v>
      </c>
      <c r="G304" s="58">
        <f>+G305</f>
        <v>0</v>
      </c>
    </row>
    <row r="305" spans="1:7" ht="13.2" hidden="1" x14ac:dyDescent="0.25">
      <c r="A305" s="30" t="s">
        <v>589</v>
      </c>
      <c r="B305" s="31" t="s">
        <v>590</v>
      </c>
      <c r="G305" s="59">
        <f>SUM(C305:F305)</f>
        <v>0</v>
      </c>
    </row>
    <row r="306" spans="1:7" ht="13.2" hidden="1" x14ac:dyDescent="0.25">
      <c r="A306" s="26" t="s">
        <v>591</v>
      </c>
      <c r="B306" s="27" t="s">
        <v>592</v>
      </c>
      <c r="C306" s="19">
        <f>+C307+C308</f>
        <v>0</v>
      </c>
      <c r="D306" s="19">
        <f>+D307+D308</f>
        <v>0</v>
      </c>
      <c r="E306" s="19">
        <f>+E307+E308</f>
        <v>0</v>
      </c>
      <c r="F306" s="19">
        <f>+F307+F308</f>
        <v>0</v>
      </c>
      <c r="G306" s="58">
        <f>+G307+G308</f>
        <v>0</v>
      </c>
    </row>
    <row r="307" spans="1:7" ht="13.2" hidden="1" x14ac:dyDescent="0.25">
      <c r="A307" s="30" t="s">
        <v>593</v>
      </c>
      <c r="B307" s="31" t="s">
        <v>594</v>
      </c>
      <c r="G307" s="59">
        <f>SUM(C307:F307)</f>
        <v>0</v>
      </c>
    </row>
    <row r="308" spans="1:7" ht="13.2" hidden="1" x14ac:dyDescent="0.25">
      <c r="A308" s="30" t="s">
        <v>595</v>
      </c>
      <c r="B308" s="31" t="s">
        <v>596</v>
      </c>
      <c r="G308" s="59">
        <f>SUM(C308:F308)</f>
        <v>0</v>
      </c>
    </row>
    <row r="309" spans="1:7" x14ac:dyDescent="0.2">
      <c r="A309" s="24"/>
      <c r="G309" s="59"/>
    </row>
    <row r="310" spans="1:7" x14ac:dyDescent="0.2">
      <c r="A310" s="24"/>
      <c r="G310" s="59"/>
    </row>
    <row r="311" spans="1:7" x14ac:dyDescent="0.2">
      <c r="A311" s="24"/>
      <c r="G311" s="59"/>
    </row>
    <row r="312" spans="1:7" x14ac:dyDescent="0.2">
      <c r="A312" s="24"/>
      <c r="G312" s="59"/>
    </row>
    <row r="313" spans="1:7" x14ac:dyDescent="0.2">
      <c r="A313" s="24"/>
      <c r="G313" s="59"/>
    </row>
    <row r="314" spans="1:7" x14ac:dyDescent="0.2">
      <c r="A314" s="24"/>
      <c r="G314" s="59"/>
    </row>
    <row r="315" spans="1:7" x14ac:dyDescent="0.2">
      <c r="A315" s="24"/>
      <c r="G315" s="59"/>
    </row>
    <row r="316" spans="1:7" x14ac:dyDescent="0.2">
      <c r="A316" s="24"/>
      <c r="G316" s="59"/>
    </row>
    <row r="317" spans="1:7" x14ac:dyDescent="0.2">
      <c r="A317" s="24"/>
      <c r="G317" s="59"/>
    </row>
    <row r="318" spans="1:7" x14ac:dyDescent="0.2">
      <c r="A318" s="24"/>
      <c r="G318" s="59"/>
    </row>
    <row r="319" spans="1:7" x14ac:dyDescent="0.2">
      <c r="A319" s="24"/>
      <c r="G319" s="59"/>
    </row>
    <row r="320" spans="1:7" x14ac:dyDescent="0.2">
      <c r="A320" s="24"/>
      <c r="G320" s="59"/>
    </row>
    <row r="321" spans="1:7" x14ac:dyDescent="0.2">
      <c r="A321" s="24"/>
      <c r="G321" s="59"/>
    </row>
    <row r="322" spans="1:7" x14ac:dyDescent="0.2">
      <c r="A322" s="24"/>
      <c r="G322" s="59"/>
    </row>
    <row r="323" spans="1:7" x14ac:dyDescent="0.2">
      <c r="A323" s="24"/>
      <c r="G323" s="59"/>
    </row>
    <row r="324" spans="1:7" x14ac:dyDescent="0.2">
      <c r="A324" s="24"/>
      <c r="G324" s="59"/>
    </row>
    <row r="325" spans="1:7" x14ac:dyDescent="0.2">
      <c r="A325" s="24"/>
      <c r="G325" s="59"/>
    </row>
    <row r="326" spans="1:7" x14ac:dyDescent="0.2">
      <c r="A326" s="24"/>
      <c r="G326" s="59"/>
    </row>
    <row r="327" spans="1:7" x14ac:dyDescent="0.2">
      <c r="A327" s="24"/>
      <c r="G327" s="59"/>
    </row>
    <row r="328" spans="1:7" x14ac:dyDescent="0.2">
      <c r="A328" s="24"/>
      <c r="G328" s="59"/>
    </row>
    <row r="329" spans="1:7" x14ac:dyDescent="0.2">
      <c r="A329" s="24"/>
      <c r="G329" s="59"/>
    </row>
    <row r="330" spans="1:7" x14ac:dyDescent="0.2">
      <c r="A330" s="24"/>
      <c r="G330" s="59"/>
    </row>
    <row r="331" spans="1:7" x14ac:dyDescent="0.2">
      <c r="A331" s="24"/>
      <c r="G331" s="59"/>
    </row>
    <row r="332" spans="1:7" x14ac:dyDescent="0.2">
      <c r="A332" s="24"/>
      <c r="G332" s="59"/>
    </row>
    <row r="333" spans="1:7" x14ac:dyDescent="0.2">
      <c r="A333" s="24"/>
      <c r="G333" s="59"/>
    </row>
    <row r="334" spans="1:7" x14ac:dyDescent="0.2">
      <c r="A334" s="24"/>
      <c r="G334" s="59"/>
    </row>
    <row r="335" spans="1:7" x14ac:dyDescent="0.2">
      <c r="A335" s="24"/>
      <c r="G335" s="59"/>
    </row>
    <row r="336" spans="1:7" x14ac:dyDescent="0.2">
      <c r="A336" s="24"/>
      <c r="G336" s="59"/>
    </row>
    <row r="337" spans="1:7" x14ac:dyDescent="0.2">
      <c r="A337" s="24"/>
      <c r="G337" s="59"/>
    </row>
    <row r="338" spans="1:7" x14ac:dyDescent="0.2">
      <c r="A338" s="24"/>
      <c r="G338" s="59"/>
    </row>
    <row r="339" spans="1:7" x14ac:dyDescent="0.2">
      <c r="A339" s="24"/>
      <c r="G339" s="59"/>
    </row>
    <row r="340" spans="1:7" x14ac:dyDescent="0.2">
      <c r="A340" s="24"/>
      <c r="G340" s="59"/>
    </row>
    <row r="341" spans="1:7" x14ac:dyDescent="0.2">
      <c r="A341" s="24"/>
      <c r="G341" s="59"/>
    </row>
    <row r="342" spans="1:7" x14ac:dyDescent="0.2">
      <c r="A342" s="24"/>
      <c r="G342" s="59"/>
    </row>
    <row r="343" spans="1:7" x14ac:dyDescent="0.2">
      <c r="A343" s="24"/>
      <c r="G343" s="59"/>
    </row>
    <row r="344" spans="1:7" x14ac:dyDescent="0.2">
      <c r="A344" s="24"/>
      <c r="G344" s="59"/>
    </row>
    <row r="345" spans="1:7" x14ac:dyDescent="0.2">
      <c r="A345" s="24"/>
      <c r="G345" s="59"/>
    </row>
    <row r="346" spans="1:7" x14ac:dyDescent="0.2">
      <c r="A346" s="24"/>
      <c r="G346" s="59"/>
    </row>
    <row r="347" spans="1:7" x14ac:dyDescent="0.2">
      <c r="A347" s="24"/>
      <c r="G347" s="59"/>
    </row>
    <row r="348" spans="1:7" x14ac:dyDescent="0.2">
      <c r="A348" s="24"/>
      <c r="G348" s="59"/>
    </row>
    <row r="349" spans="1:7" x14ac:dyDescent="0.2">
      <c r="A349" s="24"/>
      <c r="G349" s="59"/>
    </row>
    <row r="350" spans="1:7" x14ac:dyDescent="0.2">
      <c r="A350" s="24"/>
      <c r="G350" s="59"/>
    </row>
    <row r="351" spans="1:7" x14ac:dyDescent="0.2">
      <c r="A351" s="24"/>
      <c r="G351" s="59"/>
    </row>
    <row r="352" spans="1:7" x14ac:dyDescent="0.2">
      <c r="A352" s="24"/>
      <c r="G352" s="59"/>
    </row>
    <row r="353" spans="1:7" x14ac:dyDescent="0.2">
      <c r="A353" s="24"/>
      <c r="G353" s="59"/>
    </row>
    <row r="354" spans="1:7" x14ac:dyDescent="0.2">
      <c r="A354" s="24"/>
      <c r="G354" s="59"/>
    </row>
    <row r="355" spans="1:7" x14ac:dyDescent="0.2">
      <c r="A355" s="24"/>
      <c r="G355" s="59"/>
    </row>
    <row r="356" spans="1:7" x14ac:dyDescent="0.2">
      <c r="A356" s="24"/>
      <c r="G356" s="59"/>
    </row>
    <row r="357" spans="1:7" x14ac:dyDescent="0.2">
      <c r="A357" s="24"/>
      <c r="G357" s="59"/>
    </row>
    <row r="358" spans="1:7" x14ac:dyDescent="0.2">
      <c r="A358" s="24"/>
      <c r="G358" s="59"/>
    </row>
    <row r="359" spans="1:7" x14ac:dyDescent="0.2">
      <c r="A359" s="24"/>
      <c r="G359" s="59"/>
    </row>
    <row r="360" spans="1:7" x14ac:dyDescent="0.2">
      <c r="A360" s="24"/>
      <c r="G360" s="59"/>
    </row>
    <row r="361" spans="1:7" x14ac:dyDescent="0.2">
      <c r="A361" s="24"/>
      <c r="G361" s="59"/>
    </row>
    <row r="362" spans="1:7" x14ac:dyDescent="0.2">
      <c r="A362" s="24"/>
      <c r="G362" s="59"/>
    </row>
    <row r="363" spans="1:7" x14ac:dyDescent="0.2">
      <c r="A363" s="24"/>
      <c r="G363" s="59"/>
    </row>
    <row r="364" spans="1:7" x14ac:dyDescent="0.2">
      <c r="A364" s="24"/>
      <c r="G364" s="59"/>
    </row>
    <row r="365" spans="1:7" x14ac:dyDescent="0.2">
      <c r="A365" s="24"/>
      <c r="G365" s="59"/>
    </row>
    <row r="366" spans="1:7" x14ac:dyDescent="0.2">
      <c r="A366" s="24"/>
      <c r="G366" s="59"/>
    </row>
    <row r="367" spans="1:7" x14ac:dyDescent="0.2">
      <c r="A367" s="24"/>
      <c r="G367" s="59"/>
    </row>
    <row r="368" spans="1:7" x14ac:dyDescent="0.2">
      <c r="A368" s="24"/>
      <c r="G368" s="59"/>
    </row>
    <row r="369" spans="1:7" x14ac:dyDescent="0.2">
      <c r="A369" s="24"/>
      <c r="G369" s="59"/>
    </row>
    <row r="370" spans="1:7" x14ac:dyDescent="0.2">
      <c r="A370" s="24"/>
      <c r="G370" s="59"/>
    </row>
    <row r="371" spans="1:7" x14ac:dyDescent="0.2">
      <c r="A371" s="24"/>
      <c r="G371" s="59"/>
    </row>
    <row r="372" spans="1:7" x14ac:dyDescent="0.2">
      <c r="A372" s="24"/>
      <c r="G372" s="59"/>
    </row>
    <row r="373" spans="1:7" x14ac:dyDescent="0.2">
      <c r="A373" s="24"/>
      <c r="G373" s="59"/>
    </row>
    <row r="374" spans="1:7" x14ac:dyDescent="0.2">
      <c r="A374" s="24"/>
      <c r="G374" s="59"/>
    </row>
    <row r="375" spans="1:7" x14ac:dyDescent="0.2">
      <c r="A375" s="24"/>
      <c r="G375" s="59"/>
    </row>
    <row r="376" spans="1:7" x14ac:dyDescent="0.2">
      <c r="A376" s="24"/>
      <c r="G376" s="59"/>
    </row>
    <row r="377" spans="1:7" x14ac:dyDescent="0.2">
      <c r="A377" s="24"/>
      <c r="G377" s="59"/>
    </row>
    <row r="378" spans="1:7" x14ac:dyDescent="0.2">
      <c r="A378" s="24"/>
      <c r="G378" s="59"/>
    </row>
    <row r="379" spans="1:7" x14ac:dyDescent="0.2">
      <c r="A379" s="24"/>
      <c r="G379" s="59"/>
    </row>
    <row r="380" spans="1:7" x14ac:dyDescent="0.2">
      <c r="A380" s="24"/>
      <c r="G380" s="59"/>
    </row>
    <row r="381" spans="1:7" x14ac:dyDescent="0.2">
      <c r="A381" s="24"/>
      <c r="G381" s="59"/>
    </row>
    <row r="382" spans="1:7" x14ac:dyDescent="0.2">
      <c r="A382" s="24"/>
      <c r="G382" s="59"/>
    </row>
    <row r="383" spans="1:7" x14ac:dyDescent="0.2">
      <c r="A383" s="24"/>
      <c r="G383" s="59"/>
    </row>
    <row r="384" spans="1:7" x14ac:dyDescent="0.2">
      <c r="A384" s="24"/>
      <c r="G384" s="59"/>
    </row>
    <row r="385" spans="1:7" x14ac:dyDescent="0.2">
      <c r="A385" s="24"/>
      <c r="G385" s="59"/>
    </row>
    <row r="386" spans="1:7" x14ac:dyDescent="0.2">
      <c r="A386" s="24"/>
      <c r="G386" s="59"/>
    </row>
    <row r="387" spans="1:7" x14ac:dyDescent="0.2">
      <c r="A387" s="24"/>
      <c r="G387" s="59"/>
    </row>
    <row r="388" spans="1:7" x14ac:dyDescent="0.2">
      <c r="A388" s="24"/>
      <c r="G388" s="59"/>
    </row>
    <row r="389" spans="1:7" x14ac:dyDescent="0.2">
      <c r="A389" s="24"/>
      <c r="G389" s="59"/>
    </row>
    <row r="390" spans="1:7" x14ac:dyDescent="0.2">
      <c r="A390" s="24"/>
      <c r="G390" s="59"/>
    </row>
    <row r="391" spans="1:7" x14ac:dyDescent="0.2">
      <c r="A391" s="24"/>
      <c r="G391" s="59"/>
    </row>
    <row r="392" spans="1:7" x14ac:dyDescent="0.2">
      <c r="A392" s="24"/>
      <c r="G392" s="59"/>
    </row>
    <row r="393" spans="1:7" x14ac:dyDescent="0.2">
      <c r="A393" s="24"/>
      <c r="G393" s="59"/>
    </row>
    <row r="394" spans="1:7" x14ac:dyDescent="0.2">
      <c r="A394" s="24"/>
      <c r="G394" s="59"/>
    </row>
    <row r="395" spans="1:7" x14ac:dyDescent="0.2">
      <c r="A395" s="24"/>
      <c r="G395" s="59"/>
    </row>
    <row r="396" spans="1:7" x14ac:dyDescent="0.2">
      <c r="A396" s="24"/>
      <c r="G396" s="59"/>
    </row>
    <row r="397" spans="1:7" x14ac:dyDescent="0.2">
      <c r="A397" s="24"/>
      <c r="G397" s="59"/>
    </row>
    <row r="398" spans="1:7" x14ac:dyDescent="0.2">
      <c r="A398" s="24"/>
      <c r="G398" s="59"/>
    </row>
    <row r="399" spans="1:7" x14ac:dyDescent="0.2">
      <c r="A399" s="24"/>
      <c r="G399" s="59"/>
    </row>
    <row r="400" spans="1:7" x14ac:dyDescent="0.2">
      <c r="A400" s="24"/>
      <c r="G400" s="59"/>
    </row>
    <row r="401" spans="1:7" x14ac:dyDescent="0.2">
      <c r="A401" s="24"/>
      <c r="G401" s="59"/>
    </row>
    <row r="402" spans="1:7" x14ac:dyDescent="0.2">
      <c r="A402" s="24"/>
      <c r="G402" s="59"/>
    </row>
    <row r="403" spans="1:7" x14ac:dyDescent="0.2">
      <c r="A403" s="24"/>
      <c r="G403" s="59"/>
    </row>
    <row r="404" spans="1:7" x14ac:dyDescent="0.2">
      <c r="A404" s="24"/>
      <c r="G404" s="59"/>
    </row>
    <row r="405" spans="1:7" x14ac:dyDescent="0.2">
      <c r="A405" s="24"/>
      <c r="G405" s="59"/>
    </row>
    <row r="406" spans="1:7" x14ac:dyDescent="0.2">
      <c r="A406" s="24"/>
      <c r="G406" s="59"/>
    </row>
    <row r="407" spans="1:7" x14ac:dyDescent="0.2">
      <c r="A407" s="24"/>
      <c r="G407" s="59"/>
    </row>
    <row r="408" spans="1:7" x14ac:dyDescent="0.2">
      <c r="A408" s="24"/>
      <c r="G408" s="59"/>
    </row>
    <row r="409" spans="1:7" x14ac:dyDescent="0.2">
      <c r="A409" s="24"/>
      <c r="G409" s="59"/>
    </row>
    <row r="410" spans="1:7" x14ac:dyDescent="0.2">
      <c r="G410" s="59"/>
    </row>
    <row r="411" spans="1:7" x14ac:dyDescent="0.2">
      <c r="G411" s="59"/>
    </row>
    <row r="412" spans="1:7" x14ac:dyDescent="0.2">
      <c r="G412" s="59"/>
    </row>
    <row r="413" spans="1:7" x14ac:dyDescent="0.2">
      <c r="G413" s="59"/>
    </row>
    <row r="414" spans="1:7" x14ac:dyDescent="0.2">
      <c r="G414" s="59"/>
    </row>
    <row r="415" spans="1:7" x14ac:dyDescent="0.2">
      <c r="G415" s="59"/>
    </row>
    <row r="416" spans="1:7" x14ac:dyDescent="0.2">
      <c r="G416" s="59"/>
    </row>
    <row r="417" spans="7:7" x14ac:dyDescent="0.2">
      <c r="G417" s="59"/>
    </row>
    <row r="418" spans="7:7" x14ac:dyDescent="0.2">
      <c r="G418" s="59"/>
    </row>
    <row r="419" spans="7:7" x14ac:dyDescent="0.2">
      <c r="G419" s="59"/>
    </row>
    <row r="420" spans="7:7" x14ac:dyDescent="0.2">
      <c r="G420" s="59"/>
    </row>
    <row r="421" spans="7:7" x14ac:dyDescent="0.2">
      <c r="G421" s="59"/>
    </row>
    <row r="422" spans="7:7" x14ac:dyDescent="0.2">
      <c r="G422" s="59"/>
    </row>
    <row r="423" spans="7:7" x14ac:dyDescent="0.2">
      <c r="G423" s="59"/>
    </row>
    <row r="424" spans="7:7" x14ac:dyDescent="0.2">
      <c r="G424" s="59"/>
    </row>
    <row r="425" spans="7:7" x14ac:dyDescent="0.2">
      <c r="G425" s="59"/>
    </row>
    <row r="426" spans="7:7" x14ac:dyDescent="0.2">
      <c r="G426" s="59"/>
    </row>
    <row r="427" spans="7:7" x14ac:dyDescent="0.2">
      <c r="G427" s="59"/>
    </row>
    <row r="428" spans="7:7" x14ac:dyDescent="0.2">
      <c r="G428" s="59"/>
    </row>
    <row r="429" spans="7:7" x14ac:dyDescent="0.2">
      <c r="G429" s="59"/>
    </row>
    <row r="430" spans="7:7" x14ac:dyDescent="0.2">
      <c r="G430" s="59"/>
    </row>
    <row r="431" spans="7:7" x14ac:dyDescent="0.2">
      <c r="G431" s="59"/>
    </row>
    <row r="432" spans="7:7" x14ac:dyDescent="0.2">
      <c r="G432" s="59"/>
    </row>
    <row r="433" spans="7:7" x14ac:dyDescent="0.2">
      <c r="G433" s="59"/>
    </row>
    <row r="434" spans="7:7" x14ac:dyDescent="0.2">
      <c r="G434" s="59"/>
    </row>
    <row r="435" spans="7:7" x14ac:dyDescent="0.2">
      <c r="G435" s="59"/>
    </row>
    <row r="436" spans="7:7" x14ac:dyDescent="0.2">
      <c r="G436" s="59"/>
    </row>
    <row r="437" spans="7:7" x14ac:dyDescent="0.2">
      <c r="G437" s="59"/>
    </row>
    <row r="438" spans="7:7" x14ac:dyDescent="0.2">
      <c r="G438" s="59"/>
    </row>
    <row r="439" spans="7:7" x14ac:dyDescent="0.2">
      <c r="G439" s="59"/>
    </row>
    <row r="440" spans="7:7" x14ac:dyDescent="0.2">
      <c r="G440" s="59"/>
    </row>
    <row r="441" spans="7:7" x14ac:dyDescent="0.2">
      <c r="G441" s="59"/>
    </row>
    <row r="442" spans="7:7" x14ac:dyDescent="0.2">
      <c r="G442" s="59"/>
    </row>
    <row r="443" spans="7:7" x14ac:dyDescent="0.2">
      <c r="G443" s="59"/>
    </row>
    <row r="444" spans="7:7" x14ac:dyDescent="0.2">
      <c r="G444" s="59"/>
    </row>
    <row r="445" spans="7:7" x14ac:dyDescent="0.2">
      <c r="G445" s="59"/>
    </row>
    <row r="446" spans="7:7" x14ac:dyDescent="0.2">
      <c r="G446" s="59"/>
    </row>
    <row r="447" spans="7:7" x14ac:dyDescent="0.2">
      <c r="G447" s="59"/>
    </row>
    <row r="448" spans="7:7" x14ac:dyDescent="0.2">
      <c r="G448" s="59"/>
    </row>
    <row r="449" spans="7:7" x14ac:dyDescent="0.2">
      <c r="G449" s="59"/>
    </row>
    <row r="450" spans="7:7" x14ac:dyDescent="0.2">
      <c r="G450" s="59"/>
    </row>
    <row r="451" spans="7:7" x14ac:dyDescent="0.2">
      <c r="G451" s="59"/>
    </row>
    <row r="452" spans="7:7" x14ac:dyDescent="0.2">
      <c r="G452" s="59"/>
    </row>
    <row r="453" spans="7:7" x14ac:dyDescent="0.2">
      <c r="G453" s="59"/>
    </row>
    <row r="454" spans="7:7" x14ac:dyDescent="0.2">
      <c r="G454" s="59"/>
    </row>
    <row r="455" spans="7:7" x14ac:dyDescent="0.2">
      <c r="G455" s="59"/>
    </row>
    <row r="456" spans="7:7" x14ac:dyDescent="0.2">
      <c r="G456" s="59"/>
    </row>
    <row r="457" spans="7:7" x14ac:dyDescent="0.2">
      <c r="G457" s="59"/>
    </row>
    <row r="458" spans="7:7" x14ac:dyDescent="0.2">
      <c r="G458" s="59"/>
    </row>
    <row r="459" spans="7:7" x14ac:dyDescent="0.2">
      <c r="G459" s="59"/>
    </row>
    <row r="460" spans="7:7" x14ac:dyDescent="0.2">
      <c r="G460" s="59"/>
    </row>
    <row r="461" spans="7:7" x14ac:dyDescent="0.2">
      <c r="G461" s="59"/>
    </row>
    <row r="462" spans="7:7" x14ac:dyDescent="0.2">
      <c r="G462" s="59"/>
    </row>
    <row r="463" spans="7:7" x14ac:dyDescent="0.2">
      <c r="G463" s="59"/>
    </row>
    <row r="464" spans="7:7" x14ac:dyDescent="0.2">
      <c r="G464" s="59"/>
    </row>
    <row r="465" spans="7:7" x14ac:dyDescent="0.2">
      <c r="G465" s="59"/>
    </row>
    <row r="466" spans="7:7" x14ac:dyDescent="0.2">
      <c r="G466" s="59"/>
    </row>
    <row r="467" spans="7:7" x14ac:dyDescent="0.2">
      <c r="G467" s="59"/>
    </row>
    <row r="468" spans="7:7" x14ac:dyDescent="0.2">
      <c r="G468" s="59"/>
    </row>
    <row r="469" spans="7:7" x14ac:dyDescent="0.2">
      <c r="G469" s="59"/>
    </row>
    <row r="470" spans="7:7" x14ac:dyDescent="0.2">
      <c r="G470" s="59"/>
    </row>
    <row r="471" spans="7:7" x14ac:dyDescent="0.2">
      <c r="G471" s="59"/>
    </row>
    <row r="472" spans="7:7" x14ac:dyDescent="0.2">
      <c r="G472" s="59"/>
    </row>
    <row r="473" spans="7:7" x14ac:dyDescent="0.2">
      <c r="G473" s="59"/>
    </row>
    <row r="474" spans="7:7" x14ac:dyDescent="0.2">
      <c r="G474" s="59"/>
    </row>
    <row r="475" spans="7:7" x14ac:dyDescent="0.2">
      <c r="G475" s="59"/>
    </row>
    <row r="476" spans="7:7" x14ac:dyDescent="0.2">
      <c r="G476" s="59"/>
    </row>
    <row r="477" spans="7:7" x14ac:dyDescent="0.2">
      <c r="G477" s="59"/>
    </row>
    <row r="478" spans="7:7" x14ac:dyDescent="0.2">
      <c r="G478" s="59"/>
    </row>
    <row r="479" spans="7:7" x14ac:dyDescent="0.2">
      <c r="G479" s="59"/>
    </row>
    <row r="480" spans="7:7" x14ac:dyDescent="0.2">
      <c r="G480" s="59"/>
    </row>
    <row r="481" spans="7:7" x14ac:dyDescent="0.2">
      <c r="G481" s="59"/>
    </row>
    <row r="482" spans="7:7" x14ac:dyDescent="0.2">
      <c r="G482" s="59"/>
    </row>
    <row r="483" spans="7:7" x14ac:dyDescent="0.2">
      <c r="G483" s="59"/>
    </row>
    <row r="484" spans="7:7" x14ac:dyDescent="0.2">
      <c r="G484" s="59"/>
    </row>
    <row r="485" spans="7:7" x14ac:dyDescent="0.2">
      <c r="G485" s="59"/>
    </row>
    <row r="486" spans="7:7" x14ac:dyDescent="0.2">
      <c r="G486" s="59"/>
    </row>
    <row r="487" spans="7:7" x14ac:dyDescent="0.2">
      <c r="G487" s="59"/>
    </row>
    <row r="488" spans="7:7" x14ac:dyDescent="0.2">
      <c r="G488" s="59"/>
    </row>
    <row r="489" spans="7:7" x14ac:dyDescent="0.2">
      <c r="G489" s="59"/>
    </row>
    <row r="490" spans="7:7" x14ac:dyDescent="0.2">
      <c r="G490" s="59"/>
    </row>
    <row r="491" spans="7:7" x14ac:dyDescent="0.2">
      <c r="G491" s="59"/>
    </row>
    <row r="492" spans="7:7" x14ac:dyDescent="0.2">
      <c r="G492" s="59"/>
    </row>
    <row r="493" spans="7:7" x14ac:dyDescent="0.2">
      <c r="G493" s="59"/>
    </row>
    <row r="494" spans="7:7" x14ac:dyDescent="0.2">
      <c r="G494" s="59"/>
    </row>
    <row r="495" spans="7:7" x14ac:dyDescent="0.2">
      <c r="G495" s="59"/>
    </row>
    <row r="496" spans="7:7" x14ac:dyDescent="0.2">
      <c r="G496" s="59"/>
    </row>
    <row r="497" spans="7:7" x14ac:dyDescent="0.2">
      <c r="G497" s="59"/>
    </row>
    <row r="498" spans="7:7" x14ac:dyDescent="0.2">
      <c r="G498" s="59"/>
    </row>
    <row r="499" spans="7:7" x14ac:dyDescent="0.2">
      <c r="G499" s="59"/>
    </row>
    <row r="500" spans="7:7" x14ac:dyDescent="0.2">
      <c r="G500" s="59"/>
    </row>
    <row r="501" spans="7:7" x14ac:dyDescent="0.2">
      <c r="G501" s="59"/>
    </row>
    <row r="502" spans="7:7" x14ac:dyDescent="0.2">
      <c r="G502" s="59"/>
    </row>
    <row r="503" spans="7:7" x14ac:dyDescent="0.2">
      <c r="G503" s="59"/>
    </row>
    <row r="504" spans="7:7" x14ac:dyDescent="0.2">
      <c r="G504" s="59"/>
    </row>
    <row r="505" spans="7:7" x14ac:dyDescent="0.2">
      <c r="G505" s="59"/>
    </row>
    <row r="506" spans="7:7" x14ac:dyDescent="0.2">
      <c r="G506" s="59"/>
    </row>
    <row r="507" spans="7:7" x14ac:dyDescent="0.2">
      <c r="G507" s="59"/>
    </row>
    <row r="508" spans="7:7" x14ac:dyDescent="0.2">
      <c r="G508" s="59"/>
    </row>
    <row r="509" spans="7:7" x14ac:dyDescent="0.2">
      <c r="G509" s="59"/>
    </row>
    <row r="510" spans="7:7" x14ac:dyDescent="0.2">
      <c r="G510" s="59"/>
    </row>
    <row r="511" spans="7:7" x14ac:dyDescent="0.2">
      <c r="G511" s="59"/>
    </row>
    <row r="512" spans="7:7" x14ac:dyDescent="0.2">
      <c r="G512" s="59"/>
    </row>
    <row r="513" spans="7:7" x14ac:dyDescent="0.2">
      <c r="G513" s="59"/>
    </row>
    <row r="514" spans="7:7" x14ac:dyDescent="0.2">
      <c r="G514" s="59"/>
    </row>
    <row r="515" spans="7:7" x14ac:dyDescent="0.2">
      <c r="G515" s="59"/>
    </row>
    <row r="516" spans="7:7" x14ac:dyDescent="0.2">
      <c r="G516" s="59"/>
    </row>
    <row r="517" spans="7:7" x14ac:dyDescent="0.2">
      <c r="G517" s="59"/>
    </row>
    <row r="518" spans="7:7" x14ac:dyDescent="0.2">
      <c r="G518" s="59"/>
    </row>
    <row r="519" spans="7:7" x14ac:dyDescent="0.2">
      <c r="G519" s="59"/>
    </row>
    <row r="520" spans="7:7" x14ac:dyDescent="0.2">
      <c r="G520" s="59"/>
    </row>
    <row r="521" spans="7:7" x14ac:dyDescent="0.2">
      <c r="G521" s="59"/>
    </row>
    <row r="522" spans="7:7" x14ac:dyDescent="0.2">
      <c r="G522" s="59"/>
    </row>
    <row r="523" spans="7:7" x14ac:dyDescent="0.2">
      <c r="G523" s="59"/>
    </row>
    <row r="524" spans="7:7" x14ac:dyDescent="0.2">
      <c r="G524" s="59"/>
    </row>
    <row r="525" spans="7:7" x14ac:dyDescent="0.2">
      <c r="G525" s="59"/>
    </row>
    <row r="526" spans="7:7" x14ac:dyDescent="0.2">
      <c r="G526" s="59"/>
    </row>
    <row r="527" spans="7:7" x14ac:dyDescent="0.2">
      <c r="G527" s="59"/>
    </row>
    <row r="528" spans="7:7" x14ac:dyDescent="0.2">
      <c r="G528" s="59"/>
    </row>
    <row r="529" spans="7:7" x14ac:dyDescent="0.2">
      <c r="G529" s="59"/>
    </row>
    <row r="530" spans="7:7" x14ac:dyDescent="0.2">
      <c r="G530" s="59"/>
    </row>
    <row r="531" spans="7:7" x14ac:dyDescent="0.2">
      <c r="G531" s="59"/>
    </row>
    <row r="532" spans="7:7" x14ac:dyDescent="0.2">
      <c r="G532" s="59"/>
    </row>
    <row r="533" spans="7:7" x14ac:dyDescent="0.2">
      <c r="G533" s="59"/>
    </row>
    <row r="534" spans="7:7" x14ac:dyDescent="0.2">
      <c r="G534" s="59"/>
    </row>
    <row r="535" spans="7:7" x14ac:dyDescent="0.2">
      <c r="G535" s="59"/>
    </row>
    <row r="536" spans="7:7" x14ac:dyDescent="0.2">
      <c r="G536" s="59"/>
    </row>
    <row r="537" spans="7:7" x14ac:dyDescent="0.2">
      <c r="G537" s="59"/>
    </row>
    <row r="538" spans="7:7" x14ac:dyDescent="0.2">
      <c r="G538" s="59"/>
    </row>
    <row r="539" spans="7:7" x14ac:dyDescent="0.2">
      <c r="G539" s="59"/>
    </row>
  </sheetData>
  <mergeCells count="6">
    <mergeCell ref="G16:G17"/>
    <mergeCell ref="A6:F6"/>
    <mergeCell ref="A7:F7"/>
    <mergeCell ref="A8:F8"/>
    <mergeCell ref="A16:B16"/>
    <mergeCell ref="C16:F16"/>
  </mergeCells>
  <printOptions horizontalCentered="1"/>
  <pageMargins left="0.59055118110236227" right="0.59055118110236227" top="0.62" bottom="0.55118110236220474" header="0" footer="0"/>
  <pageSetup scale="49" fitToHeight="5" orientation="portrait" r:id="rId1"/>
  <headerFooter alignWithMargins="0"/>
  <ignoredErrors>
    <ignoredError sqref="G28 G120 G34 G40 G46 G52 G55:G56 G62 G68 G76 G84 G89 G93 G97 G107 G112 G126 G131 G139 G142 G147 G156:G203 G212 G221 G225 G230:G231 G241 G246 G252:G259 G262 G265:G32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39"/>
  <sheetViews>
    <sheetView showGridLines="0" view="pageBreakPreview" zoomScale="90" zoomScaleNormal="100" zoomScaleSheetLayoutView="90" workbookViewId="0">
      <selection activeCell="A225" sqref="A225"/>
    </sheetView>
  </sheetViews>
  <sheetFormatPr baseColWidth="10" defaultColWidth="11.44140625" defaultRowHeight="11.4" x14ac:dyDescent="0.2"/>
  <cols>
    <col min="1" max="1" width="6.88671875" style="2" customWidth="1"/>
    <col min="2" max="2" width="74.33203125" style="2" customWidth="1"/>
    <col min="3" max="7" width="18.33203125" style="2" customWidth="1"/>
    <col min="8" max="43" width="10.88671875" style="2" customWidth="1"/>
    <col min="44" max="16384" width="11.44140625" style="2"/>
  </cols>
  <sheetData>
    <row r="1" spans="1:7" ht="12" x14ac:dyDescent="0.25">
      <c r="A1" s="18" t="s">
        <v>0</v>
      </c>
    </row>
    <row r="2" spans="1:7" ht="12.6" thickBot="1" x14ac:dyDescent="0.3">
      <c r="A2" s="15" t="s">
        <v>1</v>
      </c>
      <c r="B2" s="16"/>
      <c r="C2" s="16"/>
      <c r="D2" s="16"/>
      <c r="E2" s="16"/>
      <c r="F2" s="16"/>
    </row>
    <row r="3" spans="1:7" ht="12.6" thickTop="1" x14ac:dyDescent="0.25">
      <c r="A3" s="18"/>
      <c r="B3" s="5"/>
      <c r="C3" s="5"/>
      <c r="D3" s="5"/>
      <c r="E3" s="5"/>
      <c r="F3" s="5"/>
    </row>
    <row r="4" spans="1:7" ht="12" x14ac:dyDescent="0.25">
      <c r="A4" s="18"/>
      <c r="B4" s="5"/>
      <c r="C4" s="5"/>
      <c r="D4" s="5"/>
      <c r="E4" s="5"/>
      <c r="F4" s="5"/>
    </row>
    <row r="5" spans="1:7" ht="12" x14ac:dyDescent="0.25">
      <c r="A5" s="18"/>
      <c r="B5" s="5"/>
      <c r="C5" s="5"/>
      <c r="D5" s="5"/>
      <c r="E5" s="5"/>
      <c r="F5" s="5"/>
    </row>
    <row r="6" spans="1:7" ht="12" x14ac:dyDescent="0.25">
      <c r="A6" s="85" t="s">
        <v>2</v>
      </c>
      <c r="B6" s="85"/>
      <c r="C6" s="85"/>
      <c r="D6" s="85"/>
      <c r="E6" s="85"/>
      <c r="F6" s="85"/>
    </row>
    <row r="7" spans="1:7" ht="12" x14ac:dyDescent="0.25">
      <c r="A7" s="85" t="s">
        <v>25</v>
      </c>
      <c r="B7" s="85"/>
      <c r="C7" s="85"/>
      <c r="D7" s="85"/>
      <c r="E7" s="85"/>
      <c r="F7" s="85"/>
    </row>
    <row r="8" spans="1:7" x14ac:dyDescent="0.2">
      <c r="A8" s="86" t="s">
        <v>4</v>
      </c>
      <c r="B8" s="86"/>
      <c r="C8" s="86"/>
      <c r="D8" s="86"/>
      <c r="E8" s="86"/>
      <c r="F8" s="86"/>
    </row>
    <row r="9" spans="1:7" x14ac:dyDescent="0.2">
      <c r="B9" s="5"/>
      <c r="C9" s="5"/>
      <c r="D9" s="5"/>
      <c r="E9" s="5"/>
    </row>
    <row r="10" spans="1:7" x14ac:dyDescent="0.2">
      <c r="A10" s="6" t="s">
        <v>26</v>
      </c>
      <c r="C10" s="7" t="s">
        <v>603</v>
      </c>
      <c r="D10" s="7"/>
      <c r="E10" s="7"/>
      <c r="F10" s="7"/>
      <c r="G10" s="7"/>
    </row>
    <row r="11" spans="1:7" x14ac:dyDescent="0.2">
      <c r="A11" s="17"/>
      <c r="C11" s="7"/>
      <c r="D11" s="7"/>
      <c r="E11" s="7"/>
      <c r="F11" s="7"/>
      <c r="G11" s="32"/>
    </row>
    <row r="12" spans="1:7" x14ac:dyDescent="0.2">
      <c r="A12" s="6" t="s">
        <v>27</v>
      </c>
      <c r="C12" s="7"/>
      <c r="D12" s="7"/>
      <c r="E12" s="7"/>
      <c r="F12" s="32"/>
      <c r="G12" s="32"/>
    </row>
    <row r="13" spans="1:7" x14ac:dyDescent="0.2">
      <c r="A13" s="6"/>
      <c r="C13" s="7">
        <v>2022</v>
      </c>
      <c r="D13" s="7"/>
      <c r="E13" s="7"/>
      <c r="F13" s="7"/>
      <c r="G13" s="32"/>
    </row>
    <row r="14" spans="1:7" x14ac:dyDescent="0.2">
      <c r="A14" s="6" t="s">
        <v>6</v>
      </c>
      <c r="B14" s="6"/>
    </row>
    <row r="15" spans="1:7" x14ac:dyDescent="0.2">
      <c r="A15" s="7"/>
      <c r="B15" s="7"/>
      <c r="C15" s="8"/>
      <c r="D15" s="8"/>
      <c r="E15" s="8"/>
      <c r="F15" s="7"/>
      <c r="G15" s="4"/>
    </row>
    <row r="16" spans="1:7" ht="12.75" customHeight="1" x14ac:dyDescent="0.2">
      <c r="A16" s="87" t="s">
        <v>28</v>
      </c>
      <c r="B16" s="88"/>
      <c r="C16" s="87" t="s">
        <v>8</v>
      </c>
      <c r="D16" s="88"/>
      <c r="E16" s="88"/>
      <c r="F16" s="88"/>
      <c r="G16" s="89" t="s">
        <v>9</v>
      </c>
    </row>
    <row r="17" spans="1:7" ht="12" x14ac:dyDescent="0.25">
      <c r="A17" s="9" t="s">
        <v>29</v>
      </c>
      <c r="B17" s="25" t="s">
        <v>30</v>
      </c>
      <c r="C17" s="9" t="s">
        <v>10</v>
      </c>
      <c r="D17" s="46" t="s">
        <v>11</v>
      </c>
      <c r="E17" s="46" t="s">
        <v>12</v>
      </c>
      <c r="F17" s="10" t="s">
        <v>13</v>
      </c>
      <c r="G17" s="90"/>
    </row>
    <row r="18" spans="1:7" x14ac:dyDescent="0.2">
      <c r="A18" s="11"/>
      <c r="B18" s="11"/>
      <c r="C18" s="1"/>
      <c r="D18" s="1"/>
      <c r="E18" s="1"/>
      <c r="G18" s="4"/>
    </row>
    <row r="19" spans="1:7" s="12" customFormat="1" ht="13.2" x14ac:dyDescent="0.25">
      <c r="A19" s="26"/>
      <c r="B19" s="27" t="s">
        <v>31</v>
      </c>
      <c r="C19" s="55">
        <f>+C21+C55+C119+C156+C180+C202+C230+C265+C286+C303</f>
        <v>4697851390.75</v>
      </c>
      <c r="D19" s="55">
        <f ca="1">+D21+D55+D119+D156+D180+D202+D230+D265+D286+D303</f>
        <v>937044580.75</v>
      </c>
      <c r="E19" s="55">
        <f>+E21+E55+E119+E156+E180+E202+E230+E265+E286+E303</f>
        <v>833529879.75</v>
      </c>
      <c r="F19" s="55">
        <f>+F21+F55+F119+F156+F180+F202+F230+F265+F286+F303</f>
        <v>831529879.75</v>
      </c>
      <c r="G19" s="55">
        <f ca="1">+G21+G55+G119+G156+G180+G202+G230+G265+G286+G303</f>
        <v>7273770731</v>
      </c>
    </row>
    <row r="20" spans="1:7" s="12" customFormat="1" ht="13.2" x14ac:dyDescent="0.25">
      <c r="A20" s="26"/>
      <c r="B20" s="27"/>
      <c r="C20" s="69"/>
      <c r="D20" s="55"/>
      <c r="E20" s="55"/>
      <c r="F20" s="55"/>
      <c r="G20" s="55"/>
    </row>
    <row r="21" spans="1:7" s="12" customFormat="1" ht="13.2" x14ac:dyDescent="0.25">
      <c r="A21" s="38">
        <v>0</v>
      </c>
      <c r="B21" s="39" t="s">
        <v>32</v>
      </c>
      <c r="C21" s="55">
        <f>C22+C28+C34+C40++C46+C52</f>
        <v>3669334449</v>
      </c>
      <c r="D21" s="55">
        <f>D22+D28+D34+D40++D46+D52</f>
        <v>0</v>
      </c>
      <c r="E21" s="55">
        <f>E22+E28+E34+E40++E46+E52</f>
        <v>0</v>
      </c>
      <c r="F21" s="55">
        <f>F22+F28+F34+F40++F46+F52</f>
        <v>0</v>
      </c>
      <c r="G21" s="55">
        <f>G22+G28+G34+G40++G46+G52</f>
        <v>3669334449</v>
      </c>
    </row>
    <row r="22" spans="1:7" s="12" customFormat="1" ht="13.2" x14ac:dyDescent="0.25">
      <c r="A22" s="38" t="s">
        <v>33</v>
      </c>
      <c r="B22" s="39" t="s">
        <v>34</v>
      </c>
      <c r="C22" s="57">
        <f>SUM(C23:C27)</f>
        <v>1915437788</v>
      </c>
      <c r="D22" s="57">
        <f>SUM(D23:D27)</f>
        <v>0</v>
      </c>
      <c r="E22" s="57">
        <f>SUM(E23:E27)</f>
        <v>0</v>
      </c>
      <c r="F22" s="57">
        <f>SUM(F23:F27)</f>
        <v>0</v>
      </c>
      <c r="G22" s="57">
        <f>SUM(G23:G27)</f>
        <v>1915437788</v>
      </c>
    </row>
    <row r="23" spans="1:7" s="12" customFormat="1" ht="13.2" x14ac:dyDescent="0.25">
      <c r="A23" s="40" t="s">
        <v>35</v>
      </c>
      <c r="B23" s="41" t="s">
        <v>36</v>
      </c>
      <c r="C23" s="54">
        <f>+'PROGR-89900'!C23+'PROGR-89300'!C23</f>
        <v>1915437788</v>
      </c>
      <c r="D23" s="54">
        <f>+'PROGR-89900'!D23+'PROGR-89300'!D23</f>
        <v>0</v>
      </c>
      <c r="E23" s="54">
        <f>+'PROGR-89900'!E23+'PROGR-89300'!E23</f>
        <v>0</v>
      </c>
      <c r="F23" s="54">
        <f>+'PROGR-89900'!F23+'PROGR-89300'!F23</f>
        <v>0</v>
      </c>
      <c r="G23" s="54">
        <f>SUM(C23:F23)</f>
        <v>1915437788</v>
      </c>
    </row>
    <row r="24" spans="1:7" s="12" customFormat="1" ht="13.2" hidden="1" x14ac:dyDescent="0.25">
      <c r="A24" s="40" t="s">
        <v>37</v>
      </c>
      <c r="B24" s="41" t="s">
        <v>38</v>
      </c>
      <c r="C24" s="54">
        <f>+'PROGR-89900'!C24+'PROGR-89300'!C24</f>
        <v>0</v>
      </c>
      <c r="D24" s="54">
        <f>+'PROGR-89900'!D24+'PROGR-89300'!D24</f>
        <v>0</v>
      </c>
      <c r="E24" s="54">
        <f>+'PROGR-89900'!E24+'PROGR-89300'!E24</f>
        <v>0</v>
      </c>
      <c r="F24" s="54">
        <f>+'PROGR-89900'!F24+'PROGR-89300'!F24</f>
        <v>0</v>
      </c>
      <c r="G24" s="54">
        <f>SUM(C24:F24)</f>
        <v>0</v>
      </c>
    </row>
    <row r="25" spans="1:7" s="12" customFormat="1" ht="13.2" hidden="1" x14ac:dyDescent="0.25">
      <c r="A25" s="40" t="s">
        <v>39</v>
      </c>
      <c r="B25" s="41" t="s">
        <v>40</v>
      </c>
      <c r="C25" s="54">
        <f>+'PROGR-89900'!C25+'PROGR-89300'!C25</f>
        <v>0</v>
      </c>
      <c r="D25" s="54">
        <f>+'PROGR-89900'!D25+'PROGR-89300'!D25</f>
        <v>0</v>
      </c>
      <c r="E25" s="54">
        <f>+'PROGR-89900'!E25+'PROGR-89300'!E25</f>
        <v>0</v>
      </c>
      <c r="F25" s="54">
        <f>+'PROGR-89900'!F25+'PROGR-89300'!F25</f>
        <v>0</v>
      </c>
      <c r="G25" s="54">
        <f>SUM(C25:F25)</f>
        <v>0</v>
      </c>
    </row>
    <row r="26" spans="1:7" s="12" customFormat="1" ht="13.2" hidden="1" x14ac:dyDescent="0.25">
      <c r="A26" s="40" t="s">
        <v>41</v>
      </c>
      <c r="B26" s="41" t="s">
        <v>42</v>
      </c>
      <c r="C26" s="54">
        <f>+'PROGR-89900'!C26+'PROGR-89300'!C26</f>
        <v>0</v>
      </c>
      <c r="D26" s="54">
        <f>+'PROGR-89900'!D26+'PROGR-89300'!D26</f>
        <v>0</v>
      </c>
      <c r="E26" s="54">
        <f>+'PROGR-89900'!E26+'PROGR-89300'!E26</f>
        <v>0</v>
      </c>
      <c r="F26" s="54">
        <f>+'PROGR-89900'!F26+'PROGR-89300'!F26</f>
        <v>0</v>
      </c>
      <c r="G26" s="54">
        <f>SUM(C26:F26)</f>
        <v>0</v>
      </c>
    </row>
    <row r="27" spans="1:7" s="12" customFormat="1" ht="13.2" hidden="1" x14ac:dyDescent="0.25">
      <c r="A27" s="40" t="s">
        <v>43</v>
      </c>
      <c r="B27" s="41" t="s">
        <v>44</v>
      </c>
      <c r="C27" s="54">
        <f>+'PROGR-89900'!C27+'PROGR-89300'!C27</f>
        <v>0</v>
      </c>
      <c r="D27" s="54">
        <f>+'PROGR-89900'!D27+'PROGR-89300'!D27</f>
        <v>0</v>
      </c>
      <c r="E27" s="54">
        <f>+'PROGR-89900'!E27+'PROGR-89300'!E27</f>
        <v>0</v>
      </c>
      <c r="F27" s="54">
        <f>+'PROGR-89900'!F27+'PROGR-89300'!F27</f>
        <v>0</v>
      </c>
      <c r="G27" s="54">
        <f>SUM(C27:F27)</f>
        <v>0</v>
      </c>
    </row>
    <row r="28" spans="1:7" s="12" customFormat="1" ht="13.2" x14ac:dyDescent="0.25">
      <c r="A28" s="38" t="s">
        <v>45</v>
      </c>
      <c r="B28" s="39" t="s">
        <v>46</v>
      </c>
      <c r="C28" s="57">
        <f>SUM(C29:C33)</f>
        <v>1000000</v>
      </c>
      <c r="D28" s="57">
        <f>SUM(D29:D33)</f>
        <v>0</v>
      </c>
      <c r="E28" s="57">
        <f>SUM(E29:E33)</f>
        <v>0</v>
      </c>
      <c r="F28" s="57">
        <f>SUM(F29:F33)</f>
        <v>0</v>
      </c>
      <c r="G28" s="57">
        <f>SUM(G29:G33)</f>
        <v>1000000</v>
      </c>
    </row>
    <row r="29" spans="1:7" s="12" customFormat="1" ht="13.2" x14ac:dyDescent="0.25">
      <c r="A29" s="40" t="s">
        <v>47</v>
      </c>
      <c r="B29" s="41" t="s">
        <v>48</v>
      </c>
      <c r="C29" s="54">
        <f>+'PROGR-89900'!C29+'PROGR-89300'!C29</f>
        <v>1000000</v>
      </c>
      <c r="D29" s="54">
        <f>+'PROGR-89900'!D29+'PROGR-89300'!D29</f>
        <v>0</v>
      </c>
      <c r="E29" s="54">
        <f>+'PROGR-89900'!E29+'PROGR-89300'!E29</f>
        <v>0</v>
      </c>
      <c r="F29" s="54">
        <f>+'PROGR-89900'!F29+'PROGR-89300'!F29</f>
        <v>0</v>
      </c>
      <c r="G29" s="54">
        <f>SUM(C29:F29)</f>
        <v>1000000</v>
      </c>
    </row>
    <row r="30" spans="1:7" s="12" customFormat="1" ht="13.2" hidden="1" x14ac:dyDescent="0.25">
      <c r="A30" s="40" t="s">
        <v>49</v>
      </c>
      <c r="B30" s="41" t="s">
        <v>50</v>
      </c>
      <c r="C30" s="54">
        <f>+'PROGR-89900'!C30+'PROGR-89300'!C30</f>
        <v>0</v>
      </c>
      <c r="D30" s="54">
        <f>+'PROGR-89900'!D30+'PROGR-89300'!D30</f>
        <v>0</v>
      </c>
      <c r="E30" s="54">
        <f>+'PROGR-89900'!E30+'PROGR-89300'!E30</f>
        <v>0</v>
      </c>
      <c r="F30" s="54">
        <f>+'PROGR-89900'!F30+'PROGR-89300'!F30</f>
        <v>0</v>
      </c>
      <c r="G30" s="54">
        <f>SUM(C30:F30)</f>
        <v>0</v>
      </c>
    </row>
    <row r="31" spans="1:7" s="12" customFormat="1" ht="13.2" hidden="1" x14ac:dyDescent="0.25">
      <c r="A31" s="40" t="s">
        <v>51</v>
      </c>
      <c r="B31" s="41" t="s">
        <v>52</v>
      </c>
      <c r="C31" s="54">
        <f>+'PROGR-89900'!C31+'PROGR-89300'!C31</f>
        <v>0</v>
      </c>
      <c r="D31" s="54">
        <f>+'PROGR-89900'!D31+'PROGR-89300'!D31</f>
        <v>0</v>
      </c>
      <c r="E31" s="54">
        <f>+'PROGR-89900'!E31+'PROGR-89300'!E31</f>
        <v>0</v>
      </c>
      <c r="F31" s="54">
        <f>+'PROGR-89900'!F31+'PROGR-89300'!F31</f>
        <v>0</v>
      </c>
      <c r="G31" s="54">
        <f>SUM(C31:F31)</f>
        <v>0</v>
      </c>
    </row>
    <row r="32" spans="1:7" s="12" customFormat="1" ht="13.2" hidden="1" x14ac:dyDescent="0.25">
      <c r="A32" s="40" t="s">
        <v>53</v>
      </c>
      <c r="B32" s="41" t="s">
        <v>54</v>
      </c>
      <c r="C32" s="54">
        <f>+'PROGR-89900'!C32+'PROGR-89300'!C32</f>
        <v>0</v>
      </c>
      <c r="D32" s="54">
        <f>+'PROGR-89900'!D32+'PROGR-89300'!D32</f>
        <v>0</v>
      </c>
      <c r="E32" s="54">
        <f>+'PROGR-89900'!E32+'PROGR-89300'!E32</f>
        <v>0</v>
      </c>
      <c r="F32" s="54">
        <f>+'PROGR-89900'!F32+'PROGR-89300'!F32</f>
        <v>0</v>
      </c>
      <c r="G32" s="54">
        <f>SUM(C32:F32)</f>
        <v>0</v>
      </c>
    </row>
    <row r="33" spans="1:7" s="12" customFormat="1" ht="13.2" hidden="1" x14ac:dyDescent="0.25">
      <c r="A33" s="40" t="s">
        <v>55</v>
      </c>
      <c r="B33" s="41" t="s">
        <v>56</v>
      </c>
      <c r="C33" s="54">
        <f>+'PROGR-89900'!C33+'PROGR-89300'!C33</f>
        <v>0</v>
      </c>
      <c r="D33" s="54">
        <f>+'PROGR-89900'!D33+'PROGR-89300'!D33</f>
        <v>0</v>
      </c>
      <c r="E33" s="54">
        <f>+'PROGR-89900'!E33+'PROGR-89300'!E33</f>
        <v>0</v>
      </c>
      <c r="F33" s="54">
        <f>+'PROGR-89900'!F33+'PROGR-89300'!F33</f>
        <v>0</v>
      </c>
      <c r="G33" s="54">
        <f>SUM(C33:F33)</f>
        <v>0</v>
      </c>
    </row>
    <row r="34" spans="1:7" s="12" customFormat="1" ht="13.2" x14ac:dyDescent="0.25">
      <c r="A34" s="38" t="s">
        <v>57</v>
      </c>
      <c r="B34" s="39" t="s">
        <v>58</v>
      </c>
      <c r="C34" s="57">
        <f>SUM(C35:C39)</f>
        <v>1102151855</v>
      </c>
      <c r="D34" s="57">
        <f>SUM(D35:D39)</f>
        <v>0</v>
      </c>
      <c r="E34" s="57">
        <f>SUM(E35:E39)</f>
        <v>0</v>
      </c>
      <c r="F34" s="57">
        <f>SUM(F35:F39)</f>
        <v>0</v>
      </c>
      <c r="G34" s="57">
        <f>SUM(G35:G39)</f>
        <v>1102151855</v>
      </c>
    </row>
    <row r="35" spans="1:7" s="12" customFormat="1" ht="13.2" x14ac:dyDescent="0.25">
      <c r="A35" s="40" t="s">
        <v>59</v>
      </c>
      <c r="B35" s="41" t="s">
        <v>60</v>
      </c>
      <c r="C35" s="54">
        <f>+'PROGR-89900'!C35+'PROGR-89300'!C35</f>
        <v>213361716</v>
      </c>
      <c r="D35" s="54">
        <f>+'PROGR-89900'!D35+'PROGR-89300'!D35</f>
        <v>0</v>
      </c>
      <c r="E35" s="54">
        <f>+'PROGR-89900'!E35+'PROGR-89300'!E35</f>
        <v>0</v>
      </c>
      <c r="F35" s="54">
        <f>+'PROGR-89900'!F35+'PROGR-89300'!F35</f>
        <v>0</v>
      </c>
      <c r="G35" s="54">
        <f>SUM(C35:F35)</f>
        <v>213361716</v>
      </c>
    </row>
    <row r="36" spans="1:7" s="12" customFormat="1" ht="13.2" x14ac:dyDescent="0.25">
      <c r="A36" s="40" t="s">
        <v>61</v>
      </c>
      <c r="B36" s="41" t="s">
        <v>62</v>
      </c>
      <c r="C36" s="54">
        <f>+'PROGR-89900'!C36+'PROGR-89300'!C36</f>
        <v>367975080</v>
      </c>
      <c r="D36" s="54">
        <f>+'PROGR-89900'!D36+'PROGR-89300'!D36</f>
        <v>0</v>
      </c>
      <c r="E36" s="54">
        <f>+'PROGR-89900'!E36+'PROGR-89300'!E36</f>
        <v>0</v>
      </c>
      <c r="F36" s="54">
        <f>+'PROGR-89900'!F36+'PROGR-89300'!F36</f>
        <v>0</v>
      </c>
      <c r="G36" s="54">
        <f>SUM(C36:F36)</f>
        <v>367975080</v>
      </c>
    </row>
    <row r="37" spans="1:7" s="12" customFormat="1" ht="13.2" x14ac:dyDescent="0.25">
      <c r="A37" s="40" t="s">
        <v>63</v>
      </c>
      <c r="B37" s="41" t="s">
        <v>64</v>
      </c>
      <c r="C37" s="54">
        <f>+'PROGR-89900'!C37+'PROGR-89300'!C37</f>
        <v>232113466</v>
      </c>
      <c r="D37" s="54">
        <f>+'PROGR-89900'!D37+'PROGR-89300'!D37</f>
        <v>0</v>
      </c>
      <c r="E37" s="54">
        <f>+'PROGR-89900'!E37+'PROGR-89300'!E37</f>
        <v>0</v>
      </c>
      <c r="F37" s="54">
        <f>+'PROGR-89900'!F37+'PROGR-89300'!F37</f>
        <v>0</v>
      </c>
      <c r="G37" s="54">
        <f>SUM(C37:F37)</f>
        <v>232113466</v>
      </c>
    </row>
    <row r="38" spans="1:7" s="12" customFormat="1" ht="13.2" x14ac:dyDescent="0.25">
      <c r="A38" s="40" t="s">
        <v>65</v>
      </c>
      <c r="B38" s="41" t="s">
        <v>66</v>
      </c>
      <c r="C38" s="54">
        <f>+'PROGR-89900'!C38+'PROGR-89300'!C38</f>
        <v>201609325</v>
      </c>
      <c r="D38" s="54">
        <f>+'PROGR-89900'!D38+'PROGR-89300'!D38</f>
        <v>0</v>
      </c>
      <c r="E38" s="54">
        <f>+'PROGR-89900'!E38+'PROGR-89300'!E38</f>
        <v>0</v>
      </c>
      <c r="F38" s="54">
        <f>+'PROGR-89900'!F38+'PROGR-89300'!F38</f>
        <v>0</v>
      </c>
      <c r="G38" s="54">
        <f>SUM(C38:F38)</f>
        <v>201609325</v>
      </c>
    </row>
    <row r="39" spans="1:7" s="12" customFormat="1" ht="13.2" x14ac:dyDescent="0.25">
      <c r="A39" s="40" t="s">
        <v>67</v>
      </c>
      <c r="B39" s="41" t="s">
        <v>68</v>
      </c>
      <c r="C39" s="54">
        <f>+'PROGR-89900'!C39+'PROGR-89300'!C39</f>
        <v>87092268</v>
      </c>
      <c r="D39" s="54">
        <f>+'PROGR-89900'!D39+'PROGR-89300'!D39</f>
        <v>0</v>
      </c>
      <c r="E39" s="54">
        <f>+'PROGR-89900'!E39+'PROGR-89300'!E39</f>
        <v>0</v>
      </c>
      <c r="F39" s="54">
        <f>+'PROGR-89900'!F39+'PROGR-89300'!F39</f>
        <v>0</v>
      </c>
      <c r="G39" s="54">
        <f>SUM(C39:F39)</f>
        <v>87092268</v>
      </c>
    </row>
    <row r="40" spans="1:7" s="12" customFormat="1" ht="13.2" x14ac:dyDescent="0.25">
      <c r="A40" s="38" t="s">
        <v>69</v>
      </c>
      <c r="B40" s="39" t="s">
        <v>70</v>
      </c>
      <c r="C40" s="57">
        <f>SUM(C41:C45)</f>
        <v>271681427</v>
      </c>
      <c r="D40" s="57">
        <f>SUM(D41:D45)</f>
        <v>0</v>
      </c>
      <c r="E40" s="57">
        <f>SUM(E41:E45)</f>
        <v>0</v>
      </c>
      <c r="F40" s="57">
        <f>SUM(F41:F45)</f>
        <v>0</v>
      </c>
      <c r="G40" s="57">
        <f>SUM(G41:G45)</f>
        <v>271681427</v>
      </c>
    </row>
    <row r="41" spans="1:7" s="12" customFormat="1" ht="13.2" x14ac:dyDescent="0.25">
      <c r="A41" s="40" t="s">
        <v>71</v>
      </c>
      <c r="B41" s="41" t="s">
        <v>72</v>
      </c>
      <c r="C41" s="54">
        <f>+'PROGR-89900'!C41+'PROGR-89300'!C41</f>
        <v>257749046</v>
      </c>
      <c r="D41" s="54">
        <f>+'PROGR-89900'!D41+'PROGR-89300'!D41</f>
        <v>0</v>
      </c>
      <c r="E41" s="54">
        <f>+'PROGR-89900'!E41+'PROGR-89300'!E41</f>
        <v>0</v>
      </c>
      <c r="F41" s="54">
        <f>+'PROGR-89900'!F41+'PROGR-89300'!F41</f>
        <v>0</v>
      </c>
      <c r="G41" s="54">
        <f>SUM(C41:F41)</f>
        <v>257749046</v>
      </c>
    </row>
    <row r="42" spans="1:7" s="12" customFormat="1" ht="13.2" hidden="1" x14ac:dyDescent="0.25">
      <c r="A42" s="40" t="s">
        <v>73</v>
      </c>
      <c r="B42" s="41" t="s">
        <v>74</v>
      </c>
      <c r="C42" s="54">
        <f>+'PROGR-89900'!C42+'PROGR-89300'!C42</f>
        <v>0</v>
      </c>
      <c r="D42" s="54">
        <f>+'PROGR-89900'!D42+'PROGR-89300'!D42</f>
        <v>0</v>
      </c>
      <c r="E42" s="54">
        <f>+'PROGR-89900'!E42+'PROGR-89300'!E42</f>
        <v>0</v>
      </c>
      <c r="F42" s="54">
        <f>+'PROGR-89900'!F42+'PROGR-89300'!F42</f>
        <v>0</v>
      </c>
      <c r="G42" s="54">
        <f>SUM(C42:F42)</f>
        <v>0</v>
      </c>
    </row>
    <row r="43" spans="1:7" s="12" customFormat="1" ht="13.2" hidden="1" x14ac:dyDescent="0.25">
      <c r="A43" s="40" t="s">
        <v>75</v>
      </c>
      <c r="B43" s="41" t="s">
        <v>76</v>
      </c>
      <c r="C43" s="54">
        <f>+'PROGR-89900'!C43+'PROGR-89300'!C43</f>
        <v>0</v>
      </c>
      <c r="D43" s="54">
        <f>+'PROGR-89900'!D43+'PROGR-89300'!D43</f>
        <v>0</v>
      </c>
      <c r="E43" s="54">
        <f>+'PROGR-89900'!E43+'PROGR-89300'!E43</f>
        <v>0</v>
      </c>
      <c r="F43" s="54">
        <f>+'PROGR-89900'!F43+'PROGR-89300'!F43</f>
        <v>0</v>
      </c>
      <c r="G43" s="54">
        <f>SUM(C43:F43)</f>
        <v>0</v>
      </c>
    </row>
    <row r="44" spans="1:7" s="12" customFormat="1" ht="13.2" hidden="1" x14ac:dyDescent="0.25">
      <c r="A44" s="40" t="s">
        <v>77</v>
      </c>
      <c r="B44" s="41" t="s">
        <v>78</v>
      </c>
      <c r="C44" s="54">
        <f>+'PROGR-89900'!C44+'PROGR-89300'!C44</f>
        <v>0</v>
      </c>
      <c r="D44" s="54">
        <f>+'PROGR-89900'!D44+'PROGR-89300'!D44</f>
        <v>0</v>
      </c>
      <c r="E44" s="54">
        <f>+'PROGR-89900'!E44+'PROGR-89300'!E44</f>
        <v>0</v>
      </c>
      <c r="F44" s="54">
        <f>+'PROGR-89900'!F44+'PROGR-89300'!F44</f>
        <v>0</v>
      </c>
      <c r="G44" s="54">
        <f>SUM(C44:F44)</f>
        <v>0</v>
      </c>
    </row>
    <row r="45" spans="1:7" s="12" customFormat="1" ht="13.2" x14ac:dyDescent="0.25">
      <c r="A45" s="40" t="s">
        <v>79</v>
      </c>
      <c r="B45" s="41" t="s">
        <v>80</v>
      </c>
      <c r="C45" s="54">
        <f>+'PROGR-89900'!C45+'PROGR-89300'!C45</f>
        <v>13932381</v>
      </c>
      <c r="D45" s="54">
        <f>+'PROGR-89900'!D45+'PROGR-89300'!D45</f>
        <v>0</v>
      </c>
      <c r="E45" s="54">
        <f>+'PROGR-89900'!E45+'PROGR-89300'!E45</f>
        <v>0</v>
      </c>
      <c r="F45" s="54">
        <f>+'PROGR-89900'!F45+'PROGR-89300'!F45</f>
        <v>0</v>
      </c>
      <c r="G45" s="54">
        <f>SUM(C45:F45)</f>
        <v>13932381</v>
      </c>
    </row>
    <row r="46" spans="1:7" s="12" customFormat="1" ht="13.2" x14ac:dyDescent="0.25">
      <c r="A46" s="38" t="s">
        <v>81</v>
      </c>
      <c r="B46" s="39" t="s">
        <v>82</v>
      </c>
      <c r="C46" s="57">
        <f>SUM(C47:C51)</f>
        <v>379063379</v>
      </c>
      <c r="D46" s="57">
        <f>SUM(D47:D51)</f>
        <v>0</v>
      </c>
      <c r="E46" s="57">
        <f>SUM(E47:E51)</f>
        <v>0</v>
      </c>
      <c r="F46" s="57">
        <f>SUM(F47:F51)</f>
        <v>0</v>
      </c>
      <c r="G46" s="57">
        <f>SUM(G47:G51)</f>
        <v>379063379</v>
      </c>
    </row>
    <row r="47" spans="1:7" s="12" customFormat="1" ht="13.2" x14ac:dyDescent="0.25">
      <c r="A47" s="51" t="s">
        <v>83</v>
      </c>
      <c r="B47" s="48" t="s">
        <v>84</v>
      </c>
      <c r="C47" s="54">
        <f>+'PROGR-89900'!C47+'PROGR-89300'!C47</f>
        <v>146289999</v>
      </c>
      <c r="D47" s="54">
        <f>+'PROGR-89900'!D47+'PROGR-89300'!D47</f>
        <v>0</v>
      </c>
      <c r="E47" s="54">
        <f>+'PROGR-89900'!E47+'PROGR-89300'!E47</f>
        <v>0</v>
      </c>
      <c r="F47" s="54">
        <f>+'PROGR-89900'!F47+'PROGR-89300'!F47</f>
        <v>0</v>
      </c>
      <c r="G47" s="54">
        <f>SUM(C47:F47)</f>
        <v>146289999</v>
      </c>
    </row>
    <row r="48" spans="1:7" s="12" customFormat="1" ht="13.2" x14ac:dyDescent="0.25">
      <c r="A48" s="40" t="s">
        <v>85</v>
      </c>
      <c r="B48" s="41" t="s">
        <v>86</v>
      </c>
      <c r="C48" s="54">
        <f>+'PROGR-89900'!C48+'PROGR-89300'!C48</f>
        <v>83594286</v>
      </c>
      <c r="D48" s="54">
        <f>+'PROGR-89900'!D48+'PROGR-89300'!D48</f>
        <v>0</v>
      </c>
      <c r="E48" s="54">
        <f>+'PROGR-89900'!E48+'PROGR-89300'!E48</f>
        <v>0</v>
      </c>
      <c r="F48" s="54">
        <f>+'PROGR-89900'!F48+'PROGR-89300'!F48</f>
        <v>0</v>
      </c>
      <c r="G48" s="54">
        <f>SUM(C48:F48)</f>
        <v>83594286</v>
      </c>
    </row>
    <row r="49" spans="1:7" s="12" customFormat="1" ht="13.2" x14ac:dyDescent="0.25">
      <c r="A49" s="40" t="s">
        <v>87</v>
      </c>
      <c r="B49" s="41" t="s">
        <v>88</v>
      </c>
      <c r="C49" s="54">
        <f>+'PROGR-89900'!C49+'PROGR-89300'!C49</f>
        <v>41797143</v>
      </c>
      <c r="D49" s="54">
        <f>+'PROGR-89900'!D49+'PROGR-89300'!D49</f>
        <v>0</v>
      </c>
      <c r="E49" s="54">
        <f>+'PROGR-89900'!E49+'PROGR-89300'!E49</f>
        <v>0</v>
      </c>
      <c r="F49" s="54">
        <f>+'PROGR-89900'!F49+'PROGR-89300'!F49</f>
        <v>0</v>
      </c>
      <c r="G49" s="54">
        <f>SUM(C49:F49)</f>
        <v>41797143</v>
      </c>
    </row>
    <row r="50" spans="1:7" s="12" customFormat="1" ht="13.2" hidden="1" x14ac:dyDescent="0.25">
      <c r="A50" s="40" t="s">
        <v>89</v>
      </c>
      <c r="B50" s="41" t="s">
        <v>90</v>
      </c>
      <c r="C50" s="54">
        <f>+'PROGR-89900'!C50+'PROGR-89300'!C50</f>
        <v>0</v>
      </c>
      <c r="D50" s="54">
        <f>+'PROGR-89900'!D50+'PROGR-89300'!D50</f>
        <v>0</v>
      </c>
      <c r="E50" s="54">
        <f>+'PROGR-89900'!E50+'PROGR-89300'!E50</f>
        <v>0</v>
      </c>
      <c r="F50" s="54">
        <f>+'PROGR-89900'!F50+'PROGR-89300'!F50</f>
        <v>0</v>
      </c>
      <c r="G50" s="54">
        <f>SUM(C50:F50)</f>
        <v>0</v>
      </c>
    </row>
    <row r="51" spans="1:7" s="12" customFormat="1" ht="13.2" x14ac:dyDescent="0.25">
      <c r="A51" s="40" t="s">
        <v>91</v>
      </c>
      <c r="B51" s="41" t="s">
        <v>92</v>
      </c>
      <c r="C51" s="54">
        <f>+'PROGR-89900'!C51+'PROGR-89300'!C51</f>
        <v>107381951</v>
      </c>
      <c r="D51" s="54">
        <f>+'PROGR-89900'!D51+'PROGR-89300'!D51</f>
        <v>0</v>
      </c>
      <c r="E51" s="54">
        <f>+'PROGR-89900'!E51+'PROGR-89300'!E51</f>
        <v>0</v>
      </c>
      <c r="F51" s="54">
        <f>+'PROGR-89900'!F51+'PROGR-89300'!F51</f>
        <v>0</v>
      </c>
      <c r="G51" s="54">
        <f>SUM(C51:F51)</f>
        <v>107381951</v>
      </c>
    </row>
    <row r="52" spans="1:7" s="12" customFormat="1" ht="13.2" hidden="1" x14ac:dyDescent="0.25">
      <c r="A52" s="38" t="s">
        <v>93</v>
      </c>
      <c r="B52" s="39" t="s">
        <v>94</v>
      </c>
      <c r="C52" s="57">
        <f>SUM(C53:C54)</f>
        <v>0</v>
      </c>
      <c r="D52" s="57">
        <f>SUM(D53:D54)</f>
        <v>0</v>
      </c>
      <c r="E52" s="57">
        <f>SUM(E53:E54)</f>
        <v>0</v>
      </c>
      <c r="F52" s="57">
        <f>SUM(F53:F54)</f>
        <v>0</v>
      </c>
      <c r="G52" s="57">
        <f>SUM(G53:G54)</f>
        <v>0</v>
      </c>
    </row>
    <row r="53" spans="1:7" s="12" customFormat="1" ht="13.2" hidden="1" x14ac:dyDescent="0.25">
      <c r="A53" s="40" t="s">
        <v>95</v>
      </c>
      <c r="B53" s="41" t="s">
        <v>96</v>
      </c>
      <c r="C53" s="54">
        <f>+'PROGR-89900'!C53+'PROGR-89300'!C53</f>
        <v>0</v>
      </c>
      <c r="D53" s="54">
        <f>+'PROGR-89900'!D53+'PROGR-89300'!D53</f>
        <v>0</v>
      </c>
      <c r="E53" s="54">
        <f>+'PROGR-89900'!E53+'PROGR-89300'!E53</f>
        <v>0</v>
      </c>
      <c r="F53" s="54">
        <f>+'PROGR-89900'!F53+'PROGR-89300'!F53</f>
        <v>0</v>
      </c>
      <c r="G53" s="54">
        <f>SUM(C53:F53)</f>
        <v>0</v>
      </c>
    </row>
    <row r="54" spans="1:7" s="12" customFormat="1" ht="13.2" hidden="1" x14ac:dyDescent="0.25">
      <c r="A54" s="40" t="s">
        <v>97</v>
      </c>
      <c r="B54" s="41" t="s">
        <v>98</v>
      </c>
      <c r="C54" s="54">
        <f>+'PROGR-89900'!C54+'PROGR-89300'!C54</f>
        <v>0</v>
      </c>
      <c r="D54" s="54">
        <f>+'PROGR-89900'!D54+'PROGR-89300'!D54</f>
        <v>0</v>
      </c>
      <c r="E54" s="54">
        <f>+'PROGR-89900'!E54+'PROGR-89300'!E54</f>
        <v>0</v>
      </c>
      <c r="F54" s="54">
        <f>+'PROGR-89900'!F54+'PROGR-89300'!F54</f>
        <v>0</v>
      </c>
      <c r="G54" s="54">
        <f>SUM(C54:F54)</f>
        <v>0</v>
      </c>
    </row>
    <row r="55" spans="1:7" ht="13.2" x14ac:dyDescent="0.25">
      <c r="A55" s="42">
        <v>1</v>
      </c>
      <c r="B55" s="43" t="s">
        <v>99</v>
      </c>
      <c r="C55" s="57">
        <f>+C56+C62+C68+C76+C84+C89+C93+C97+C107+C112</f>
        <v>290710202.75</v>
      </c>
      <c r="D55" s="57">
        <f ca="1">+D56+D62+D68+D76+D84+D89+D93+D97+D107+D112</f>
        <v>347107543.5</v>
      </c>
      <c r="E55" s="57">
        <f>+E56+E62+E68+E76+E84+E89+E93+E97+E107+E112</f>
        <v>274800388.75</v>
      </c>
      <c r="F55" s="57">
        <f>+F56+F62+F68+F76+F84+F89+F93+F97+F107+F112</f>
        <v>272800389.75</v>
      </c>
      <c r="G55" s="58">
        <f ca="1">+G56+G62+G68+G76+G84+G89+G93+G97+G107+G112</f>
        <v>1180441071</v>
      </c>
    </row>
    <row r="56" spans="1:7" ht="13.2" x14ac:dyDescent="0.25">
      <c r="A56" s="42" t="s">
        <v>100</v>
      </c>
      <c r="B56" s="43" t="s">
        <v>101</v>
      </c>
      <c r="C56" s="57">
        <f>SUM(C57:C61)</f>
        <v>186806882.25</v>
      </c>
      <c r="D56" s="57">
        <f ca="1">SUM(D57:D61)</f>
        <v>181287616.5</v>
      </c>
      <c r="E56" s="57">
        <f>SUM(E57:E61)</f>
        <v>178334332.75</v>
      </c>
      <c r="F56" s="57">
        <f>SUM(F57:F61)</f>
        <v>183237653.75</v>
      </c>
      <c r="G56" s="58">
        <f ca="1">SUM(G57:G61)</f>
        <v>725150466</v>
      </c>
    </row>
    <row r="57" spans="1:7" ht="13.2" x14ac:dyDescent="0.25">
      <c r="A57" s="30" t="s">
        <v>102</v>
      </c>
      <c r="B57" s="31" t="s">
        <v>103</v>
      </c>
      <c r="C57" s="54">
        <f>+'PROGR-89900'!C57+'PROGR-89300'!C57</f>
        <v>184806882.25</v>
      </c>
      <c r="D57" s="54">
        <f>+'PROGR-89900'!D57+'PROGR-89300'!D57</f>
        <v>175171597.25</v>
      </c>
      <c r="E57" s="54">
        <f>+'PROGR-89900'!E57+'PROGR-89300'!E57</f>
        <v>176334332.75</v>
      </c>
      <c r="F57" s="54">
        <f>+'PROGR-89900'!F57+'PROGR-89300'!F57</f>
        <v>178275058.75</v>
      </c>
      <c r="G57" s="59">
        <f>SUM(C57:F57)</f>
        <v>714587871</v>
      </c>
    </row>
    <row r="58" spans="1:7" ht="13.2" hidden="1" x14ac:dyDescent="0.25">
      <c r="A58" s="30" t="s">
        <v>104</v>
      </c>
      <c r="B58" s="31" t="s">
        <v>105</v>
      </c>
      <c r="C58" s="54">
        <f>+'PROGR-89900'!C58+'PROGR-89300'!C58</f>
        <v>0</v>
      </c>
      <c r="D58" s="54">
        <f ca="1">+'PROGR-89900'!D58+'PROGR-89300'!D58</f>
        <v>0</v>
      </c>
      <c r="E58" s="54">
        <f>+'PROGR-89900'!E58+'PROGR-89300'!E58</f>
        <v>0</v>
      </c>
      <c r="F58" s="54">
        <f>+'PROGR-89900'!F58+'PROGR-89300'!F58</f>
        <v>0</v>
      </c>
      <c r="G58" s="59">
        <f ca="1">SUM(C58:F58)</f>
        <v>0</v>
      </c>
    </row>
    <row r="59" spans="1:7" ht="13.2" x14ac:dyDescent="0.25">
      <c r="A59" s="30" t="s">
        <v>106</v>
      </c>
      <c r="B59" s="31" t="s">
        <v>107</v>
      </c>
      <c r="C59" s="54">
        <f>+'PROGR-89900'!C59+'PROGR-89300'!C59</f>
        <v>2000000</v>
      </c>
      <c r="D59" s="54">
        <f>+'PROGR-89900'!D59+'PROGR-89300'!D59</f>
        <v>1600000</v>
      </c>
      <c r="E59" s="54">
        <f>+'PROGR-89900'!E59+'PROGR-89300'!E59</f>
        <v>2000000</v>
      </c>
      <c r="F59" s="54">
        <f>+'PROGR-89900'!F59+'PROGR-89300'!F59</f>
        <v>4962595</v>
      </c>
      <c r="G59" s="59">
        <f>SUM(C59:F59)</f>
        <v>10562595</v>
      </c>
    </row>
    <row r="60" spans="1:7" ht="13.2" hidden="1" x14ac:dyDescent="0.25">
      <c r="A60" s="30" t="s">
        <v>108</v>
      </c>
      <c r="B60" s="48" t="s">
        <v>109</v>
      </c>
      <c r="C60" s="54">
        <f>+'PROGR-89900'!C60+'PROGR-89300'!C60</f>
        <v>0</v>
      </c>
      <c r="D60" s="54">
        <f>+'PROGR-89900'!D60+'PROGR-89300'!D60</f>
        <v>0</v>
      </c>
      <c r="E60" s="54">
        <f>+'PROGR-89900'!E60+'PROGR-89300'!E60</f>
        <v>0</v>
      </c>
      <c r="F60" s="54">
        <f>+'PROGR-89900'!F60+'PROGR-89300'!F60</f>
        <v>0</v>
      </c>
      <c r="G60" s="59">
        <f>SUM(C60:F60)</f>
        <v>0</v>
      </c>
    </row>
    <row r="61" spans="1:7" ht="13.2" hidden="1" x14ac:dyDescent="0.25">
      <c r="A61" s="30" t="s">
        <v>110</v>
      </c>
      <c r="B61" s="31" t="s">
        <v>111</v>
      </c>
      <c r="C61" s="54">
        <f>+'PROGR-89900'!C61+'PROGR-89300'!C61</f>
        <v>0</v>
      </c>
      <c r="D61" s="54">
        <f>+'PROGR-89900'!D61+'PROGR-89300'!D61</f>
        <v>0</v>
      </c>
      <c r="E61" s="54">
        <f>+'PROGR-89900'!E61+'PROGR-89300'!E61</f>
        <v>0</v>
      </c>
      <c r="F61" s="54">
        <f>+'PROGR-89900'!F61+'PROGR-89300'!F61</f>
        <v>0</v>
      </c>
      <c r="G61" s="59">
        <f>SUM(C61:F61)</f>
        <v>0</v>
      </c>
    </row>
    <row r="62" spans="1:7" ht="13.2" x14ac:dyDescent="0.25">
      <c r="A62" s="42" t="s">
        <v>112</v>
      </c>
      <c r="B62" s="43" t="s">
        <v>113</v>
      </c>
      <c r="C62" s="57">
        <f>SUM(C63:C67)</f>
        <v>24824028.75</v>
      </c>
      <c r="D62" s="57">
        <f>SUM(D63:D67)</f>
        <v>24824028.75</v>
      </c>
      <c r="E62" s="57">
        <f>SUM(E63:E67)</f>
        <v>24824028.75</v>
      </c>
      <c r="F62" s="57">
        <f>SUM(F63:F67)</f>
        <v>24824028.75</v>
      </c>
      <c r="G62" s="58">
        <f>SUM(G63:G67)</f>
        <v>99296115</v>
      </c>
    </row>
    <row r="63" spans="1:7" ht="13.2" x14ac:dyDescent="0.25">
      <c r="A63" s="30" t="s">
        <v>114</v>
      </c>
      <c r="B63" s="31" t="s">
        <v>115</v>
      </c>
      <c r="C63" s="54">
        <f>+'PROGR-89900'!C63+'PROGR-89300'!C63</f>
        <v>3214624.75</v>
      </c>
      <c r="D63" s="54">
        <f>+'PROGR-89900'!D63+'PROGR-89300'!D63</f>
        <v>3214624.75</v>
      </c>
      <c r="E63" s="54">
        <f>+'PROGR-89900'!E63+'PROGR-89300'!E63</f>
        <v>3214624.75</v>
      </c>
      <c r="F63" s="54">
        <f>+'PROGR-89900'!F63+'PROGR-89300'!F63</f>
        <v>3214624.75</v>
      </c>
      <c r="G63" s="59">
        <f>SUM(C63:F63)</f>
        <v>12858499</v>
      </c>
    </row>
    <row r="64" spans="1:7" ht="13.2" x14ac:dyDescent="0.25">
      <c r="A64" s="30" t="s">
        <v>116</v>
      </c>
      <c r="B64" s="31" t="s">
        <v>117</v>
      </c>
      <c r="C64" s="54">
        <f>+'PROGR-89900'!C64+'PROGR-89300'!C64</f>
        <v>6569945.75</v>
      </c>
      <c r="D64" s="54">
        <f>+'PROGR-89900'!D64+'PROGR-89300'!D64</f>
        <v>6569945.75</v>
      </c>
      <c r="E64" s="54">
        <f>+'PROGR-89900'!E64+'PROGR-89300'!E64</f>
        <v>6569945.75</v>
      </c>
      <c r="F64" s="54">
        <f>+'PROGR-89900'!F64+'PROGR-89300'!F64</f>
        <v>6569945.75</v>
      </c>
      <c r="G64" s="59">
        <f>SUM(C64:F64)</f>
        <v>26279783</v>
      </c>
    </row>
    <row r="65" spans="1:7" ht="13.2" x14ac:dyDescent="0.25">
      <c r="A65" s="30" t="s">
        <v>118</v>
      </c>
      <c r="B65" s="31" t="s">
        <v>119</v>
      </c>
      <c r="C65" s="54">
        <f>+'PROGR-89900'!C65+'PROGR-89300'!C65</f>
        <v>8750</v>
      </c>
      <c r="D65" s="54">
        <f>+'PROGR-89900'!D65+'PROGR-89300'!D65</f>
        <v>8750</v>
      </c>
      <c r="E65" s="54">
        <f>+'PROGR-89900'!E65+'PROGR-89300'!E65</f>
        <v>8750</v>
      </c>
      <c r="F65" s="54">
        <f>+'PROGR-89900'!F65+'PROGR-89300'!F65</f>
        <v>8750</v>
      </c>
      <c r="G65" s="59">
        <f>SUM(C65:F65)</f>
        <v>35000</v>
      </c>
    </row>
    <row r="66" spans="1:7" ht="13.2" x14ac:dyDescent="0.25">
      <c r="A66" s="30" t="s">
        <v>120</v>
      </c>
      <c r="B66" s="31" t="s">
        <v>121</v>
      </c>
      <c r="C66" s="54">
        <f>+'PROGR-89900'!C66+'PROGR-89300'!C66</f>
        <v>15030708.25</v>
      </c>
      <c r="D66" s="54">
        <f>+'PROGR-89900'!D66+'PROGR-89300'!D66</f>
        <v>15030708.25</v>
      </c>
      <c r="E66" s="54">
        <f>+'PROGR-89900'!E66+'PROGR-89300'!E66</f>
        <v>15030708.25</v>
      </c>
      <c r="F66" s="54">
        <f>+'PROGR-89900'!F66+'PROGR-89300'!F66</f>
        <v>15030708.25</v>
      </c>
      <c r="G66" s="59">
        <f>SUM(C66:F66)</f>
        <v>60122833</v>
      </c>
    </row>
    <row r="67" spans="1:7" ht="13.2" hidden="1" x14ac:dyDescent="0.25">
      <c r="A67" s="30" t="s">
        <v>122</v>
      </c>
      <c r="B67" s="31" t="s">
        <v>123</v>
      </c>
      <c r="C67" s="54">
        <f>+'PROGR-89900'!C67+'PROGR-89300'!C67</f>
        <v>0</v>
      </c>
      <c r="D67" s="54">
        <f>+'PROGR-89900'!D67+'PROGR-89300'!D67</f>
        <v>0</v>
      </c>
      <c r="E67" s="54">
        <f>+'PROGR-89900'!E67+'PROGR-89300'!E67</f>
        <v>0</v>
      </c>
      <c r="F67" s="54">
        <f>+'PROGR-89900'!F67+'PROGR-89300'!F67</f>
        <v>0</v>
      </c>
      <c r="G67" s="59">
        <f>SUM(C67:F67)</f>
        <v>0</v>
      </c>
    </row>
    <row r="68" spans="1:7" ht="13.2" x14ac:dyDescent="0.25">
      <c r="A68" s="42" t="s">
        <v>124</v>
      </c>
      <c r="B68" s="43" t="s">
        <v>125</v>
      </c>
      <c r="C68" s="57">
        <f>SUM(C69:C75)</f>
        <v>20483844</v>
      </c>
      <c r="D68" s="57">
        <f ca="1">SUM(D69:D75)</f>
        <v>16733844</v>
      </c>
      <c r="E68" s="57">
        <f>SUM(E69:E75)</f>
        <v>19483844</v>
      </c>
      <c r="F68" s="57">
        <f>SUM(F69:F75)</f>
        <v>13483844</v>
      </c>
      <c r="G68" s="58">
        <f ca="1">SUM(G69:G75)</f>
        <v>66935376</v>
      </c>
    </row>
    <row r="69" spans="1:7" ht="13.2" x14ac:dyDescent="0.25">
      <c r="A69" s="30" t="s">
        <v>126</v>
      </c>
      <c r="B69" s="31" t="s">
        <v>127</v>
      </c>
      <c r="C69" s="54">
        <f>+'PROGR-89900'!C69+'PROGR-89300'!C69</f>
        <v>11000000</v>
      </c>
      <c r="D69" s="54">
        <f>+'PROGR-89900'!D69+'PROGR-89300'!D69</f>
        <v>2000000</v>
      </c>
      <c r="E69" s="54">
        <f>+'PROGR-89900'!E69+'PROGR-89300'!E69</f>
        <v>3000000</v>
      </c>
      <c r="F69" s="54">
        <f>+'PROGR-89900'!F69+'PROGR-89300'!F69</f>
        <v>2000000</v>
      </c>
      <c r="G69" s="59">
        <f t="shared" ref="G69:G75" si="0">SUM(C69:F69)</f>
        <v>18000000</v>
      </c>
    </row>
    <row r="70" spans="1:7" ht="13.2" hidden="1" x14ac:dyDescent="0.25">
      <c r="A70" s="30" t="s">
        <v>128</v>
      </c>
      <c r="B70" s="31" t="s">
        <v>129</v>
      </c>
      <c r="C70" s="54">
        <f>+'PROGR-89900'!C70+'PROGR-89300'!C70</f>
        <v>0</v>
      </c>
      <c r="D70" s="54">
        <f ca="1">+'PROGR-89900'!D70+'PROGR-89300'!D70</f>
        <v>0</v>
      </c>
      <c r="E70" s="54">
        <f>+'PROGR-89900'!E70+'PROGR-89300'!E70</f>
        <v>0</v>
      </c>
      <c r="F70" s="54">
        <f>+'PROGR-89900'!F70+'PROGR-89300'!F70</f>
        <v>0</v>
      </c>
      <c r="G70" s="59">
        <f t="shared" ca="1" si="0"/>
        <v>0</v>
      </c>
    </row>
    <row r="71" spans="1:7" ht="13.2" hidden="1" x14ac:dyDescent="0.25">
      <c r="A71" s="30" t="s">
        <v>130</v>
      </c>
      <c r="B71" s="31" t="s">
        <v>131</v>
      </c>
      <c r="C71" s="54">
        <f>+'PROGR-89900'!C71+'PROGR-89300'!C71</f>
        <v>0</v>
      </c>
      <c r="D71" s="54">
        <f ca="1">+'PROGR-89900'!D71+'PROGR-89300'!D71</f>
        <v>0</v>
      </c>
      <c r="E71" s="54">
        <f>+'PROGR-89900'!E71+'PROGR-89300'!E71</f>
        <v>0</v>
      </c>
      <c r="F71" s="54">
        <f>+'PROGR-89900'!F71+'PROGR-89300'!F71</f>
        <v>0</v>
      </c>
      <c r="G71" s="59">
        <f t="shared" ca="1" si="0"/>
        <v>0</v>
      </c>
    </row>
    <row r="72" spans="1:7" ht="13.2" hidden="1" x14ac:dyDescent="0.25">
      <c r="A72" s="30" t="s">
        <v>132</v>
      </c>
      <c r="B72" s="31" t="s">
        <v>133</v>
      </c>
      <c r="C72" s="54">
        <f>+'PROGR-89900'!C72+'PROGR-89300'!C72</f>
        <v>0</v>
      </c>
      <c r="D72" s="54">
        <f ca="1">+'PROGR-89900'!D72+'PROGR-89300'!D72</f>
        <v>0</v>
      </c>
      <c r="E72" s="54">
        <f>+'PROGR-89900'!E72+'PROGR-89300'!E72</f>
        <v>0</v>
      </c>
      <c r="F72" s="54">
        <f>+'PROGR-89900'!F72+'PROGR-89300'!F72</f>
        <v>0</v>
      </c>
      <c r="G72" s="59">
        <f t="shared" ca="1" si="0"/>
        <v>0</v>
      </c>
    </row>
    <row r="73" spans="1:7" ht="13.2" hidden="1" x14ac:dyDescent="0.25">
      <c r="A73" s="30" t="s">
        <v>134</v>
      </c>
      <c r="B73" s="31" t="s">
        <v>135</v>
      </c>
      <c r="C73" s="54">
        <f>+'PROGR-89900'!C73+'PROGR-89300'!C73</f>
        <v>0</v>
      </c>
      <c r="D73" s="54">
        <f ca="1">+'PROGR-89900'!D73+'PROGR-89300'!D73</f>
        <v>0</v>
      </c>
      <c r="E73" s="54">
        <f>+'PROGR-89900'!E73+'PROGR-89300'!E73</f>
        <v>0</v>
      </c>
      <c r="F73" s="54">
        <f>+'PROGR-89900'!F73+'PROGR-89300'!F73</f>
        <v>0</v>
      </c>
      <c r="G73" s="59">
        <f t="shared" ca="1" si="0"/>
        <v>0</v>
      </c>
    </row>
    <row r="74" spans="1:7" ht="13.2" x14ac:dyDescent="0.25">
      <c r="A74" s="30" t="s">
        <v>136</v>
      </c>
      <c r="B74" s="31" t="s">
        <v>137</v>
      </c>
      <c r="C74" s="54">
        <f>+'PROGR-89900'!C74+'PROGR-89300'!C74</f>
        <v>50000</v>
      </c>
      <c r="D74" s="54">
        <f>+'PROGR-89900'!D74+'PROGR-89300'!D74</f>
        <v>50000</v>
      </c>
      <c r="E74" s="54">
        <f>+'PROGR-89900'!E74+'PROGR-89300'!E74</f>
        <v>50000</v>
      </c>
      <c r="F74" s="54">
        <f>+'PROGR-89900'!F74+'PROGR-89300'!F74</f>
        <v>50000</v>
      </c>
      <c r="G74" s="59">
        <f t="shared" si="0"/>
        <v>200000</v>
      </c>
    </row>
    <row r="75" spans="1:7" ht="13.2" x14ac:dyDescent="0.25">
      <c r="A75" s="30" t="s">
        <v>138</v>
      </c>
      <c r="B75" s="31" t="s">
        <v>139</v>
      </c>
      <c r="C75" s="54">
        <f>+'PROGR-89900'!C75+'PROGR-89300'!C75</f>
        <v>9433844</v>
      </c>
      <c r="D75" s="54">
        <f>+'PROGR-89900'!D75+'PROGR-89300'!D75</f>
        <v>11433844</v>
      </c>
      <c r="E75" s="54">
        <f>+'PROGR-89900'!E75+'PROGR-89300'!E75</f>
        <v>16433844</v>
      </c>
      <c r="F75" s="54">
        <f>+'PROGR-89900'!F75+'PROGR-89300'!F75</f>
        <v>11433844</v>
      </c>
      <c r="G75" s="59">
        <f t="shared" si="0"/>
        <v>48735376</v>
      </c>
    </row>
    <row r="76" spans="1:7" ht="13.2" x14ac:dyDescent="0.25">
      <c r="A76" s="42" t="s">
        <v>140</v>
      </c>
      <c r="B76" s="43" t="s">
        <v>141</v>
      </c>
      <c r="C76" s="57">
        <f>SUM(C77:C83)</f>
        <v>27266728</v>
      </c>
      <c r="D76" s="57">
        <f>SUM(D77:D83)</f>
        <v>109721900</v>
      </c>
      <c r="E76" s="57">
        <f>SUM(E77:E83)</f>
        <v>33829463.5</v>
      </c>
      <c r="F76" s="57">
        <f>SUM(F77:F83)</f>
        <v>33829463.5</v>
      </c>
      <c r="G76" s="58">
        <f>SUM(G77:G83)</f>
        <v>204647555</v>
      </c>
    </row>
    <row r="77" spans="1:7" ht="13.2" hidden="1" x14ac:dyDescent="0.25">
      <c r="A77" s="30" t="s">
        <v>142</v>
      </c>
      <c r="B77" s="52" t="s">
        <v>143</v>
      </c>
      <c r="C77" s="54">
        <f>+'PROGR-89900'!C77+'PROGR-89300'!C77</f>
        <v>0</v>
      </c>
      <c r="D77" s="54">
        <f>+'PROGR-89900'!D77+'PROGR-89300'!D77</f>
        <v>0</v>
      </c>
      <c r="E77" s="54">
        <f>+'PROGR-89900'!E77+'PROGR-89300'!E77</f>
        <v>0</v>
      </c>
      <c r="F77" s="54">
        <f>+'PROGR-89900'!F77+'PROGR-89300'!F77</f>
        <v>0</v>
      </c>
      <c r="G77" s="59">
        <f t="shared" ref="G77:G83" si="1">SUM(C77:F77)</f>
        <v>0</v>
      </c>
    </row>
    <row r="78" spans="1:7" ht="13.2" hidden="1" x14ac:dyDescent="0.25">
      <c r="A78" s="30" t="s">
        <v>144</v>
      </c>
      <c r="B78" s="31" t="s">
        <v>145</v>
      </c>
      <c r="C78" s="54">
        <f>+'PROGR-89900'!C78+'PROGR-89300'!C78</f>
        <v>0</v>
      </c>
      <c r="D78" s="54">
        <f>+'PROGR-89900'!D78+'PROGR-89300'!D78</f>
        <v>0</v>
      </c>
      <c r="E78" s="54">
        <f>+'PROGR-89900'!E78+'PROGR-89300'!E78</f>
        <v>0</v>
      </c>
      <c r="F78" s="54">
        <f>+'PROGR-89900'!F78+'PROGR-89300'!F78</f>
        <v>0</v>
      </c>
      <c r="G78" s="59">
        <f t="shared" si="1"/>
        <v>0</v>
      </c>
    </row>
    <row r="79" spans="1:7" ht="13.2" hidden="1" x14ac:dyDescent="0.25">
      <c r="A79" s="30" t="s">
        <v>146</v>
      </c>
      <c r="B79" s="50" t="s">
        <v>147</v>
      </c>
      <c r="C79" s="54">
        <f>+'PROGR-89900'!C79+'PROGR-89300'!C79</f>
        <v>0</v>
      </c>
      <c r="D79" s="54">
        <f>+'PROGR-89900'!D79+'PROGR-89300'!D79</f>
        <v>0</v>
      </c>
      <c r="E79" s="54">
        <f>+'PROGR-89900'!E79+'PROGR-89300'!E79</f>
        <v>0</v>
      </c>
      <c r="F79" s="54">
        <f>+'PROGR-89900'!F79+'PROGR-89300'!F79</f>
        <v>0</v>
      </c>
      <c r="G79" s="59">
        <f t="shared" si="1"/>
        <v>0</v>
      </c>
    </row>
    <row r="80" spans="1:7" ht="13.2" x14ac:dyDescent="0.25">
      <c r="A80" s="30" t="s">
        <v>148</v>
      </c>
      <c r="B80" s="31" t="s">
        <v>149</v>
      </c>
      <c r="C80" s="54">
        <f>+'PROGR-89900'!C80+'PROGR-89300'!C80</f>
        <v>13750000</v>
      </c>
      <c r="D80" s="54">
        <f>+'PROGR-89900'!D80+'PROGR-89300'!D80</f>
        <v>83079701</v>
      </c>
      <c r="E80" s="54">
        <f>+'PROGR-89900'!E80+'PROGR-89300'!E80</f>
        <v>13750000</v>
      </c>
      <c r="F80" s="54">
        <f>+'PROGR-89900'!F80+'PROGR-89300'!F80</f>
        <v>13750000</v>
      </c>
      <c r="G80" s="59">
        <f t="shared" si="1"/>
        <v>124329701</v>
      </c>
    </row>
    <row r="81" spans="1:7" ht="13.2" x14ac:dyDescent="0.25">
      <c r="A81" s="30" t="s">
        <v>150</v>
      </c>
      <c r="B81" s="52" t="s">
        <v>151</v>
      </c>
      <c r="C81" s="54">
        <f>+'PROGR-89900'!C81+'PROGR-89300'!C81</f>
        <v>2624529</v>
      </c>
      <c r="D81" s="54">
        <f>+'PROGR-89900'!D81+'PROGR-89300'!D81</f>
        <v>15750000</v>
      </c>
      <c r="E81" s="54">
        <f>+'PROGR-89900'!E81+'PROGR-89300'!E81</f>
        <v>9187264.5</v>
      </c>
      <c r="F81" s="54">
        <f>+'PROGR-89900'!F81+'PROGR-89300'!F81</f>
        <v>9187264.5</v>
      </c>
      <c r="G81" s="59">
        <f t="shared" si="1"/>
        <v>36749058</v>
      </c>
    </row>
    <row r="82" spans="1:7" ht="13.2" x14ac:dyDescent="0.25">
      <c r="A82" s="30" t="s">
        <v>152</v>
      </c>
      <c r="B82" s="31" t="s">
        <v>153</v>
      </c>
      <c r="C82" s="54">
        <f>+'PROGR-89900'!C82+'PROGR-89300'!C82</f>
        <v>10523328.25</v>
      </c>
      <c r="D82" s="54">
        <f>+'PROGR-89900'!D82+'PROGR-89300'!D82</f>
        <v>10523328.25</v>
      </c>
      <c r="E82" s="54">
        <f>+'PROGR-89900'!E82+'PROGR-89300'!E82</f>
        <v>10523328.25</v>
      </c>
      <c r="F82" s="54">
        <f>+'PROGR-89900'!F82+'PROGR-89300'!F82</f>
        <v>10523328.25</v>
      </c>
      <c r="G82" s="59">
        <f t="shared" si="1"/>
        <v>42093313</v>
      </c>
    </row>
    <row r="83" spans="1:7" ht="13.2" x14ac:dyDescent="0.25">
      <c r="A83" s="30" t="s">
        <v>154</v>
      </c>
      <c r="B83" s="31" t="s">
        <v>155</v>
      </c>
      <c r="C83" s="54">
        <f>+'PROGR-89900'!C83+'PROGR-89300'!C83</f>
        <v>368870.75</v>
      </c>
      <c r="D83" s="54">
        <f>+'PROGR-89900'!D83+'PROGR-89300'!D83</f>
        <v>368870.75</v>
      </c>
      <c r="E83" s="54">
        <f>+'PROGR-89900'!E83+'PROGR-89300'!E83</f>
        <v>368870.75</v>
      </c>
      <c r="F83" s="54">
        <f>+'PROGR-89900'!F83+'PROGR-89300'!F83</f>
        <v>368870.75</v>
      </c>
      <c r="G83" s="59">
        <f t="shared" si="1"/>
        <v>1475483</v>
      </c>
    </row>
    <row r="84" spans="1:7" ht="13.2" x14ac:dyDescent="0.25">
      <c r="A84" s="42" t="s">
        <v>156</v>
      </c>
      <c r="B84" s="43" t="s">
        <v>157</v>
      </c>
      <c r="C84" s="57">
        <f>SUM(C85:C88)</f>
        <v>657112.5</v>
      </c>
      <c r="D84" s="57">
        <f>SUM(D85:D88)</f>
        <v>657112.5</v>
      </c>
      <c r="E84" s="57">
        <f>SUM(E85:E88)</f>
        <v>657112.5</v>
      </c>
      <c r="F84" s="57">
        <f>SUM(F85:F88)</f>
        <v>657112.5</v>
      </c>
      <c r="G84" s="58">
        <f>SUM(G85:G88)</f>
        <v>2628450</v>
      </c>
    </row>
    <row r="85" spans="1:7" ht="13.2" x14ac:dyDescent="0.25">
      <c r="A85" s="30" t="s">
        <v>158</v>
      </c>
      <c r="B85" s="31" t="s">
        <v>159</v>
      </c>
      <c r="C85" s="54">
        <f>+'PROGR-89900'!C85+'PROGR-89300'!C85</f>
        <v>137512.5</v>
      </c>
      <c r="D85" s="54">
        <f>+'PROGR-89900'!D85+'PROGR-89300'!D85</f>
        <v>137512.5</v>
      </c>
      <c r="E85" s="54">
        <f>+'PROGR-89900'!E85+'PROGR-89300'!E85</f>
        <v>137512.5</v>
      </c>
      <c r="F85" s="54">
        <f>+'PROGR-89900'!F85+'PROGR-89300'!F85</f>
        <v>137512.5</v>
      </c>
      <c r="G85" s="59">
        <f>SUM(C85:F85)</f>
        <v>550050</v>
      </c>
    </row>
    <row r="86" spans="1:7" ht="13.2" x14ac:dyDescent="0.25">
      <c r="A86" s="30" t="s">
        <v>160</v>
      </c>
      <c r="B86" s="31" t="s">
        <v>161</v>
      </c>
      <c r="C86" s="54">
        <f>+'PROGR-89900'!C86+'PROGR-89300'!C86</f>
        <v>519600</v>
      </c>
      <c r="D86" s="54">
        <f>+'PROGR-89900'!D86+'PROGR-89300'!D86</f>
        <v>519600</v>
      </c>
      <c r="E86" s="54">
        <f>+'PROGR-89900'!E86+'PROGR-89300'!E86</f>
        <v>519600</v>
      </c>
      <c r="F86" s="54">
        <f>+'PROGR-89900'!F86+'PROGR-89300'!F86</f>
        <v>519600</v>
      </c>
      <c r="G86" s="59">
        <f>SUM(C86:F86)</f>
        <v>2078400</v>
      </c>
    </row>
    <row r="87" spans="1:7" ht="13.2" hidden="1" x14ac:dyDescent="0.25">
      <c r="A87" s="30" t="s">
        <v>162</v>
      </c>
      <c r="B87" s="31" t="s">
        <v>163</v>
      </c>
      <c r="C87" s="54">
        <f>+'PROGR-89900'!C87+'PROGR-89300'!C87</f>
        <v>0</v>
      </c>
      <c r="D87" s="54">
        <f>+'PROGR-89900'!D87+'PROGR-89300'!D87</f>
        <v>0</v>
      </c>
      <c r="E87" s="54">
        <f>+'PROGR-89900'!E87+'PROGR-89300'!E87</f>
        <v>0</v>
      </c>
      <c r="F87" s="54">
        <f>+'PROGR-89900'!F87+'PROGR-89300'!F87</f>
        <v>0</v>
      </c>
      <c r="G87" s="59">
        <f>SUM(C87:F87)</f>
        <v>0</v>
      </c>
    </row>
    <row r="88" spans="1:7" ht="13.2" hidden="1" x14ac:dyDescent="0.25">
      <c r="A88" s="30" t="s">
        <v>164</v>
      </c>
      <c r="B88" s="31" t="s">
        <v>165</v>
      </c>
      <c r="C88" s="54">
        <f>+'PROGR-89900'!C88+'PROGR-89300'!C88</f>
        <v>0</v>
      </c>
      <c r="D88" s="54">
        <f>+'PROGR-89900'!D88+'PROGR-89300'!D88</f>
        <v>0</v>
      </c>
      <c r="E88" s="54">
        <f>+'PROGR-89900'!E88+'PROGR-89300'!E88</f>
        <v>0</v>
      </c>
      <c r="F88" s="54">
        <f>+'PROGR-89900'!F88+'PROGR-89300'!F88</f>
        <v>0</v>
      </c>
      <c r="G88" s="59">
        <f>SUM(C88:F88)</f>
        <v>0</v>
      </c>
    </row>
    <row r="89" spans="1:7" ht="13.2" x14ac:dyDescent="0.25">
      <c r="A89" s="42" t="s">
        <v>166</v>
      </c>
      <c r="B89" s="43" t="s">
        <v>167</v>
      </c>
      <c r="C89" s="57">
        <f>SUM(C90:C92)</f>
        <v>15341188.75</v>
      </c>
      <c r="D89" s="57">
        <f>SUM(D90:D92)</f>
        <v>6341188.75</v>
      </c>
      <c r="E89" s="57">
        <f>SUM(E90:E92)</f>
        <v>7341188.75</v>
      </c>
      <c r="F89" s="57">
        <f>SUM(F90:F92)</f>
        <v>6341188.75</v>
      </c>
      <c r="G89" s="58">
        <f>SUM(G90:G92)</f>
        <v>35364755</v>
      </c>
    </row>
    <row r="90" spans="1:7" ht="13.2" x14ac:dyDescent="0.25">
      <c r="A90" s="30" t="s">
        <v>168</v>
      </c>
      <c r="B90" s="31" t="s">
        <v>169</v>
      </c>
      <c r="C90" s="54">
        <f>+'PROGR-89900'!C90+'PROGR-89300'!C90</f>
        <v>15341188.75</v>
      </c>
      <c r="D90" s="54">
        <f>+'PROGR-89900'!D90+'PROGR-89300'!D90</f>
        <v>6341188.75</v>
      </c>
      <c r="E90" s="54">
        <f>+'PROGR-89900'!E90+'PROGR-89300'!E90</f>
        <v>7341188.75</v>
      </c>
      <c r="F90" s="54">
        <f>+'PROGR-89900'!F90+'PROGR-89300'!F90</f>
        <v>6341188.75</v>
      </c>
      <c r="G90" s="59">
        <f>SUM(C90:F90)</f>
        <v>35364755</v>
      </c>
    </row>
    <row r="91" spans="1:7" ht="13.2" hidden="1" x14ac:dyDescent="0.25">
      <c r="A91" s="30" t="s">
        <v>170</v>
      </c>
      <c r="B91" s="31" t="s">
        <v>171</v>
      </c>
      <c r="C91" s="54">
        <f>+'PROGR-89900'!C91+'PROGR-89300'!C91</f>
        <v>0</v>
      </c>
      <c r="D91" s="54">
        <f>+'PROGR-89900'!D91+'PROGR-89300'!D91</f>
        <v>0</v>
      </c>
      <c r="E91" s="54">
        <f>+'PROGR-89900'!E91+'PROGR-89300'!E91</f>
        <v>0</v>
      </c>
      <c r="F91" s="54">
        <f>+'PROGR-89900'!F91+'PROGR-89300'!F91</f>
        <v>0</v>
      </c>
      <c r="G91" s="59">
        <f>SUM(C91:F91)</f>
        <v>0</v>
      </c>
    </row>
    <row r="92" spans="1:7" ht="13.2" hidden="1" x14ac:dyDescent="0.25">
      <c r="A92" s="30" t="s">
        <v>172</v>
      </c>
      <c r="B92" s="31" t="s">
        <v>173</v>
      </c>
      <c r="C92" s="54">
        <f>+'PROGR-89900'!C92+'PROGR-89300'!C92</f>
        <v>0</v>
      </c>
      <c r="D92" s="54">
        <f>+'PROGR-89900'!D92+'PROGR-89300'!D92</f>
        <v>0</v>
      </c>
      <c r="E92" s="54">
        <f>+'PROGR-89900'!E92+'PROGR-89300'!E92</f>
        <v>0</v>
      </c>
      <c r="F92" s="54">
        <f>+'PROGR-89900'!F92+'PROGR-89300'!F92</f>
        <v>0</v>
      </c>
      <c r="G92" s="59">
        <f>SUM(C92:F92)</f>
        <v>0</v>
      </c>
    </row>
    <row r="93" spans="1:7" ht="13.2" x14ac:dyDescent="0.25">
      <c r="A93" s="42" t="s">
        <v>174</v>
      </c>
      <c r="B93" s="43" t="s">
        <v>175</v>
      </c>
      <c r="C93" s="57">
        <f>SUM(C94:C96)</f>
        <v>1500000</v>
      </c>
      <c r="D93" s="57">
        <f>SUM(D94:D96)</f>
        <v>1500000</v>
      </c>
      <c r="E93" s="57">
        <f>SUM(E94:E96)</f>
        <v>1500000</v>
      </c>
      <c r="F93" s="57">
        <f>SUM(F94:F96)</f>
        <v>1500000</v>
      </c>
      <c r="G93" s="58">
        <f>SUM(G94:G96)</f>
        <v>6000000</v>
      </c>
    </row>
    <row r="94" spans="1:7" ht="13.2" x14ac:dyDescent="0.25">
      <c r="A94" s="30" t="s">
        <v>176</v>
      </c>
      <c r="B94" s="31" t="s">
        <v>177</v>
      </c>
      <c r="C94" s="54">
        <f>+'PROGR-89900'!C94+'PROGR-89300'!C94</f>
        <v>1500000</v>
      </c>
      <c r="D94" s="54">
        <f>+'PROGR-89900'!D94+'PROGR-89300'!D94</f>
        <v>1500000</v>
      </c>
      <c r="E94" s="54">
        <f>+'PROGR-89900'!E94+'PROGR-89300'!E94</f>
        <v>1500000</v>
      </c>
      <c r="F94" s="54">
        <f>+'PROGR-89900'!F94+'PROGR-89300'!F94</f>
        <v>1500000</v>
      </c>
      <c r="G94" s="59">
        <f>SUM(C94:F94)</f>
        <v>6000000</v>
      </c>
    </row>
    <row r="95" spans="1:7" ht="13.2" hidden="1" x14ac:dyDescent="0.25">
      <c r="A95" s="30" t="s">
        <v>178</v>
      </c>
      <c r="B95" s="31" t="s">
        <v>179</v>
      </c>
      <c r="C95" s="54">
        <f>+'PROGR-89900'!C95+'PROGR-89300'!C95</f>
        <v>0</v>
      </c>
      <c r="D95" s="54">
        <f>+'PROGR-89900'!D95+'PROGR-89300'!D95</f>
        <v>0</v>
      </c>
      <c r="E95" s="54">
        <f>+'PROGR-89900'!E95+'PROGR-89300'!E95</f>
        <v>0</v>
      </c>
      <c r="F95" s="54">
        <f>+'PROGR-89900'!F95+'PROGR-89300'!F95</f>
        <v>0</v>
      </c>
      <c r="G95" s="59">
        <f>SUM(C95:F95)</f>
        <v>0</v>
      </c>
    </row>
    <row r="96" spans="1:7" ht="13.2" hidden="1" x14ac:dyDescent="0.25">
      <c r="A96" s="30" t="s">
        <v>180</v>
      </c>
      <c r="B96" s="31" t="s">
        <v>181</v>
      </c>
      <c r="C96" s="54">
        <f>+'PROGR-89900'!C96+'PROGR-89300'!C96</f>
        <v>0</v>
      </c>
      <c r="D96" s="54">
        <f>+'PROGR-89900'!D96+'PROGR-89300'!D96</f>
        <v>0</v>
      </c>
      <c r="E96" s="54">
        <f>+'PROGR-89900'!E96+'PROGR-89300'!E96</f>
        <v>0</v>
      </c>
      <c r="F96" s="54">
        <f>+'PROGR-89900'!F96+'PROGR-89300'!F96</f>
        <v>0</v>
      </c>
      <c r="G96" s="59">
        <f>SUM(C96:F96)</f>
        <v>0</v>
      </c>
    </row>
    <row r="97" spans="1:7" ht="13.2" x14ac:dyDescent="0.25">
      <c r="A97" s="42" t="s">
        <v>182</v>
      </c>
      <c r="B97" s="43" t="s">
        <v>183</v>
      </c>
      <c r="C97" s="57">
        <f>SUM(C98:C106)</f>
        <v>13605418.5</v>
      </c>
      <c r="D97" s="57">
        <f>SUM(D98:D106)</f>
        <v>8605418.5</v>
      </c>
      <c r="E97" s="57">
        <f>SUM(E98:E106)</f>
        <v>8605418.5</v>
      </c>
      <c r="F97" s="57">
        <f>SUM(F98:F106)</f>
        <v>8702098.5</v>
      </c>
      <c r="G97" s="58">
        <f>SUM(G98:G106)</f>
        <v>39518354</v>
      </c>
    </row>
    <row r="98" spans="1:7" ht="13.2" hidden="1" x14ac:dyDescent="0.25">
      <c r="A98" s="30" t="s">
        <v>184</v>
      </c>
      <c r="B98" s="31" t="s">
        <v>185</v>
      </c>
      <c r="C98" s="54">
        <f>+'PROGR-89900'!C98+'PROGR-89300'!C98</f>
        <v>0</v>
      </c>
      <c r="D98" s="54">
        <f>+'PROGR-89900'!D98+'PROGR-89300'!D98</f>
        <v>0</v>
      </c>
      <c r="E98" s="54">
        <f>+'PROGR-89900'!E98+'PROGR-89300'!E98</f>
        <v>0</v>
      </c>
      <c r="F98" s="54">
        <f>+'PROGR-89900'!F98+'PROGR-89300'!F98</f>
        <v>0</v>
      </c>
      <c r="G98" s="59">
        <f t="shared" ref="G98:G106" si="2">SUM(C98:F98)</f>
        <v>0</v>
      </c>
    </row>
    <row r="99" spans="1:7" ht="13.2" hidden="1" x14ac:dyDescent="0.25">
      <c r="A99" s="30" t="s">
        <v>186</v>
      </c>
      <c r="B99" s="31" t="s">
        <v>187</v>
      </c>
      <c r="C99" s="54">
        <f>+'PROGR-89900'!C99+'PROGR-89300'!C99</f>
        <v>0</v>
      </c>
      <c r="D99" s="54">
        <f>+'PROGR-89900'!D99+'PROGR-89300'!D99</f>
        <v>0</v>
      </c>
      <c r="E99" s="54">
        <f>+'PROGR-89900'!E99+'PROGR-89300'!E99</f>
        <v>0</v>
      </c>
      <c r="F99" s="54">
        <f>+'PROGR-89900'!F99+'PROGR-89300'!F99</f>
        <v>0</v>
      </c>
      <c r="G99" s="59">
        <f t="shared" si="2"/>
        <v>0</v>
      </c>
    </row>
    <row r="100" spans="1:7" ht="13.2" hidden="1" x14ac:dyDescent="0.25">
      <c r="A100" s="30" t="s">
        <v>188</v>
      </c>
      <c r="B100" s="31" t="s">
        <v>189</v>
      </c>
      <c r="C100" s="54">
        <f>+'PROGR-89900'!C100+'PROGR-89300'!C100</f>
        <v>0</v>
      </c>
      <c r="D100" s="54">
        <f>+'PROGR-89900'!D100+'PROGR-89300'!D100</f>
        <v>0</v>
      </c>
      <c r="E100" s="54">
        <f>+'PROGR-89900'!E100+'PROGR-89300'!E100</f>
        <v>0</v>
      </c>
      <c r="F100" s="54">
        <f>+'PROGR-89900'!F100+'PROGR-89300'!F100</f>
        <v>0</v>
      </c>
      <c r="G100" s="59">
        <f t="shared" si="2"/>
        <v>0</v>
      </c>
    </row>
    <row r="101" spans="1:7" ht="13.2" hidden="1" x14ac:dyDescent="0.25">
      <c r="A101" s="30" t="s">
        <v>190</v>
      </c>
      <c r="B101" s="31" t="s">
        <v>191</v>
      </c>
      <c r="C101" s="54">
        <f>+'PROGR-89900'!C101+'PROGR-89300'!C101</f>
        <v>0</v>
      </c>
      <c r="D101" s="54">
        <f>+'PROGR-89900'!D101+'PROGR-89300'!D101</f>
        <v>0</v>
      </c>
      <c r="E101" s="54">
        <f>+'PROGR-89900'!E101+'PROGR-89300'!E101</f>
        <v>0</v>
      </c>
      <c r="F101" s="54">
        <f>+'PROGR-89900'!F101+'PROGR-89300'!F101</f>
        <v>0</v>
      </c>
      <c r="G101" s="59">
        <f t="shared" si="2"/>
        <v>0</v>
      </c>
    </row>
    <row r="102" spans="1:7" ht="13.2" x14ac:dyDescent="0.25">
      <c r="A102" s="30" t="s">
        <v>192</v>
      </c>
      <c r="B102" s="31" t="s">
        <v>193</v>
      </c>
      <c r="C102" s="54">
        <f>+'PROGR-89900'!C102+'PROGR-89300'!C102</f>
        <v>1948500</v>
      </c>
      <c r="D102" s="54">
        <f>+'PROGR-89900'!D102+'PROGR-89300'!D102</f>
        <v>1948500</v>
      </c>
      <c r="E102" s="54">
        <f>+'PROGR-89900'!E102+'PROGR-89300'!E102</f>
        <v>1948500</v>
      </c>
      <c r="F102" s="54">
        <f>+'PROGR-89900'!F102+'PROGR-89300'!F102</f>
        <v>1948500</v>
      </c>
      <c r="G102" s="59">
        <f t="shared" si="2"/>
        <v>7794000</v>
      </c>
    </row>
    <row r="103" spans="1:7" ht="13.2" x14ac:dyDescent="0.25">
      <c r="A103" s="30" t="s">
        <v>194</v>
      </c>
      <c r="B103" s="31" t="s">
        <v>195</v>
      </c>
      <c r="C103" s="54">
        <f>+'PROGR-89900'!C103+'PROGR-89300'!C103</f>
        <v>943853.5</v>
      </c>
      <c r="D103" s="54">
        <f>+'PROGR-89900'!D103+'PROGR-89300'!D103</f>
        <v>943853.5</v>
      </c>
      <c r="E103" s="54">
        <f>+'PROGR-89900'!E103+'PROGR-89300'!E103</f>
        <v>943853.5</v>
      </c>
      <c r="F103" s="54">
        <f>+'PROGR-89900'!F103+'PROGR-89300'!F103</f>
        <v>943853.5</v>
      </c>
      <c r="G103" s="59">
        <f t="shared" si="2"/>
        <v>3775414</v>
      </c>
    </row>
    <row r="104" spans="1:7" ht="13.2" x14ac:dyDescent="0.25">
      <c r="A104" s="30" t="s">
        <v>196</v>
      </c>
      <c r="B104" s="31" t="s">
        <v>197</v>
      </c>
      <c r="C104" s="54">
        <f>+'PROGR-89900'!C104+'PROGR-89300'!C104</f>
        <v>713065</v>
      </c>
      <c r="D104" s="54">
        <f>+'PROGR-89900'!D104+'PROGR-89300'!D104</f>
        <v>713065</v>
      </c>
      <c r="E104" s="54">
        <f>+'PROGR-89900'!E104+'PROGR-89300'!E104</f>
        <v>713065</v>
      </c>
      <c r="F104" s="54">
        <f>+'PROGR-89900'!F104+'PROGR-89300'!F104</f>
        <v>713065</v>
      </c>
      <c r="G104" s="59">
        <f t="shared" si="2"/>
        <v>2852260</v>
      </c>
    </row>
    <row r="105" spans="1:7" ht="13.2" x14ac:dyDescent="0.25">
      <c r="A105" s="30" t="s">
        <v>198</v>
      </c>
      <c r="B105" s="31" t="s">
        <v>199</v>
      </c>
      <c r="C105" s="54">
        <f>+'PROGR-89900'!C105+'PROGR-89300'!C105</f>
        <v>10000000</v>
      </c>
      <c r="D105" s="54">
        <f>+'PROGR-89900'!D105+'PROGR-89300'!D105</f>
        <v>5000000</v>
      </c>
      <c r="E105" s="54">
        <f>+'PROGR-89900'!E105+'PROGR-89300'!E105</f>
        <v>5000000</v>
      </c>
      <c r="F105" s="54">
        <f>+'PROGR-89900'!F105+'PROGR-89300'!F105</f>
        <v>5096680</v>
      </c>
      <c r="G105" s="59">
        <f t="shared" si="2"/>
        <v>25096680</v>
      </c>
    </row>
    <row r="106" spans="1:7" ht="13.2" hidden="1" x14ac:dyDescent="0.25">
      <c r="A106" s="30" t="s">
        <v>200</v>
      </c>
      <c r="B106" s="31" t="s">
        <v>201</v>
      </c>
      <c r="C106" s="54">
        <f>+'PROGR-89900'!C106+'PROGR-89300'!C106</f>
        <v>0</v>
      </c>
      <c r="D106" s="54">
        <f>+'PROGR-89900'!D106+'PROGR-89300'!D106</f>
        <v>0</v>
      </c>
      <c r="E106" s="54">
        <f>+'PROGR-89900'!E106+'PROGR-89300'!E106</f>
        <v>0</v>
      </c>
      <c r="F106" s="54">
        <f>+'PROGR-89900'!F106+'PROGR-89300'!F106</f>
        <v>0</v>
      </c>
      <c r="G106" s="59">
        <f t="shared" si="2"/>
        <v>0</v>
      </c>
    </row>
    <row r="107" spans="1:7" ht="13.2" hidden="1" x14ac:dyDescent="0.25">
      <c r="A107" s="42" t="s">
        <v>202</v>
      </c>
      <c r="B107" s="43" t="s">
        <v>203</v>
      </c>
      <c r="C107" s="57">
        <f>SUM(C108:C111)</f>
        <v>0</v>
      </c>
      <c r="D107" s="57">
        <f>SUM(D108:D111)</f>
        <v>0</v>
      </c>
      <c r="E107" s="57">
        <f>SUM(E108:E111)</f>
        <v>0</v>
      </c>
      <c r="F107" s="57">
        <f>SUM(F108:F111)</f>
        <v>0</v>
      </c>
      <c r="G107" s="58">
        <f>SUM(G108:G111)</f>
        <v>0</v>
      </c>
    </row>
    <row r="108" spans="1:7" ht="13.2" hidden="1" x14ac:dyDescent="0.25">
      <c r="A108" s="30" t="s">
        <v>204</v>
      </c>
      <c r="B108" s="31" t="s">
        <v>205</v>
      </c>
      <c r="C108" s="54">
        <f>+'PROGR-89900'!C108+'PROGR-89300'!C108</f>
        <v>0</v>
      </c>
      <c r="D108" s="54">
        <f>+'PROGR-89900'!D108+'PROGR-89300'!D108</f>
        <v>0</v>
      </c>
      <c r="E108" s="54">
        <f>+'PROGR-89900'!E108+'PROGR-89300'!E108</f>
        <v>0</v>
      </c>
      <c r="F108" s="54">
        <f>+'PROGR-89900'!F108+'PROGR-89300'!F108</f>
        <v>0</v>
      </c>
      <c r="G108" s="59">
        <f>SUM(C108:F108)</f>
        <v>0</v>
      </c>
    </row>
    <row r="109" spans="1:7" ht="13.2" hidden="1" x14ac:dyDescent="0.25">
      <c r="A109" s="30" t="s">
        <v>206</v>
      </c>
      <c r="B109" s="50" t="s">
        <v>600</v>
      </c>
      <c r="C109" s="54">
        <f>+'PROGR-89900'!C109+'PROGR-89300'!C109</f>
        <v>0</v>
      </c>
      <c r="D109" s="54">
        <f>+'PROGR-89900'!D109+'PROGR-89300'!D109</f>
        <v>0</v>
      </c>
      <c r="E109" s="54">
        <f>+'PROGR-89900'!E109+'PROGR-89300'!E109</f>
        <v>0</v>
      </c>
      <c r="F109" s="54">
        <f>+'PROGR-89900'!F109+'PROGR-89300'!F109</f>
        <v>0</v>
      </c>
      <c r="G109" s="59">
        <f>SUM(C109:F109)</f>
        <v>0</v>
      </c>
    </row>
    <row r="110" spans="1:7" ht="13.2" hidden="1" x14ac:dyDescent="0.25">
      <c r="A110" s="30" t="s">
        <v>208</v>
      </c>
      <c r="B110" s="31" t="s">
        <v>209</v>
      </c>
      <c r="C110" s="54">
        <f>+'PROGR-89900'!C110+'PROGR-89300'!C110</f>
        <v>0</v>
      </c>
      <c r="D110" s="54">
        <f>+'PROGR-89900'!D110+'PROGR-89300'!D110</f>
        <v>0</v>
      </c>
      <c r="E110" s="54">
        <f>+'PROGR-89900'!E110+'PROGR-89300'!E110</f>
        <v>0</v>
      </c>
      <c r="F110" s="54">
        <f>+'PROGR-89900'!F110+'PROGR-89300'!F110</f>
        <v>0</v>
      </c>
      <c r="G110" s="59">
        <f>SUM(C110:F110)</f>
        <v>0</v>
      </c>
    </row>
    <row r="111" spans="1:7" ht="13.2" hidden="1" x14ac:dyDescent="0.25">
      <c r="A111" s="30" t="s">
        <v>210</v>
      </c>
      <c r="B111" s="31" t="s">
        <v>211</v>
      </c>
      <c r="C111" s="54">
        <f>+'PROGR-89900'!C111+'PROGR-89300'!C111</f>
        <v>0</v>
      </c>
      <c r="D111" s="54">
        <f>+'PROGR-89900'!D111+'PROGR-89300'!D111</f>
        <v>0</v>
      </c>
      <c r="E111" s="54">
        <f>+'PROGR-89900'!E111+'PROGR-89300'!E111</f>
        <v>0</v>
      </c>
      <c r="F111" s="54">
        <f>+'PROGR-89900'!F111+'PROGR-89300'!F111</f>
        <v>0</v>
      </c>
      <c r="G111" s="59">
        <f>SUM(C111:F111)</f>
        <v>0</v>
      </c>
    </row>
    <row r="112" spans="1:7" ht="13.2" x14ac:dyDescent="0.25">
      <c r="A112" s="42" t="s">
        <v>212</v>
      </c>
      <c r="B112" s="43" t="s">
        <v>213</v>
      </c>
      <c r="C112" s="57">
        <f>SUM(C113:C118)</f>
        <v>225000</v>
      </c>
      <c r="D112" s="57">
        <f>SUM(D113:D118)</f>
        <v>225000</v>
      </c>
      <c r="E112" s="57">
        <f>SUM(E113:E118)</f>
        <v>225000</v>
      </c>
      <c r="F112" s="57">
        <f>SUM(F113:F118)</f>
        <v>225000</v>
      </c>
      <c r="G112" s="58">
        <f>SUM(G113:G118)</f>
        <v>900000</v>
      </c>
    </row>
    <row r="113" spans="1:7" ht="13.2" hidden="1" x14ac:dyDescent="0.25">
      <c r="A113" s="30" t="s">
        <v>214</v>
      </c>
      <c r="B113" s="31" t="s">
        <v>215</v>
      </c>
      <c r="C113" s="54">
        <f>+'PROGR-89900'!C113+'PROGR-89300'!C113</f>
        <v>0</v>
      </c>
      <c r="D113" s="54">
        <f>+'PROGR-89900'!D113+'PROGR-89300'!D113</f>
        <v>0</v>
      </c>
      <c r="E113" s="54">
        <f>+'PROGR-89900'!E113+'PROGR-89300'!E113</f>
        <v>0</v>
      </c>
      <c r="F113" s="54">
        <f>+'PROGR-89900'!F113+'PROGR-89300'!F113</f>
        <v>0</v>
      </c>
      <c r="G113" s="59">
        <f t="shared" ref="G113:G118" si="3">SUM(C113:F113)</f>
        <v>0</v>
      </c>
    </row>
    <row r="114" spans="1:7" ht="13.2" hidden="1" x14ac:dyDescent="0.25">
      <c r="A114" s="30" t="s">
        <v>216</v>
      </c>
      <c r="B114" s="31" t="s">
        <v>217</v>
      </c>
      <c r="C114" s="54">
        <f>+'PROGR-89900'!C114+'PROGR-89300'!C114</f>
        <v>0</v>
      </c>
      <c r="D114" s="54">
        <f>+'PROGR-89900'!D114+'PROGR-89300'!D114</f>
        <v>0</v>
      </c>
      <c r="E114" s="54">
        <f>+'PROGR-89900'!E114+'PROGR-89300'!E114</f>
        <v>0</v>
      </c>
      <c r="F114" s="54">
        <f>+'PROGR-89900'!F114+'PROGR-89300'!F114</f>
        <v>0</v>
      </c>
      <c r="G114" s="59">
        <f t="shared" si="3"/>
        <v>0</v>
      </c>
    </row>
    <row r="115" spans="1:7" ht="13.2" hidden="1" x14ac:dyDescent="0.25">
      <c r="A115" s="30" t="s">
        <v>218</v>
      </c>
      <c r="B115" s="31" t="s">
        <v>219</v>
      </c>
      <c r="C115" s="54">
        <f>+'PROGR-89900'!C115+'PROGR-89300'!C115</f>
        <v>0</v>
      </c>
      <c r="D115" s="54">
        <f>+'PROGR-89900'!D115+'PROGR-89300'!D115</f>
        <v>0</v>
      </c>
      <c r="E115" s="54">
        <f>+'PROGR-89900'!E115+'PROGR-89300'!E115</f>
        <v>0</v>
      </c>
      <c r="F115" s="54">
        <f>+'PROGR-89900'!F115+'PROGR-89300'!F115</f>
        <v>0</v>
      </c>
      <c r="G115" s="59">
        <f t="shared" si="3"/>
        <v>0</v>
      </c>
    </row>
    <row r="116" spans="1:7" ht="13.2" hidden="1" x14ac:dyDescent="0.25">
      <c r="A116" s="30" t="s">
        <v>220</v>
      </c>
      <c r="B116" s="31" t="s">
        <v>221</v>
      </c>
      <c r="C116" s="54">
        <f>+'PROGR-89900'!C116+'PROGR-89300'!C116</f>
        <v>0</v>
      </c>
      <c r="D116" s="54">
        <f>+'PROGR-89900'!D116+'PROGR-89300'!D116</f>
        <v>0</v>
      </c>
      <c r="E116" s="54">
        <f>+'PROGR-89900'!E116+'PROGR-89300'!E116</f>
        <v>0</v>
      </c>
      <c r="F116" s="54">
        <f>+'PROGR-89900'!F116+'PROGR-89300'!F116</f>
        <v>0</v>
      </c>
      <c r="G116" s="59">
        <f t="shared" si="3"/>
        <v>0</v>
      </c>
    </row>
    <row r="117" spans="1:7" ht="13.2" x14ac:dyDescent="0.25">
      <c r="A117" s="30" t="s">
        <v>222</v>
      </c>
      <c r="B117" s="31" t="s">
        <v>223</v>
      </c>
      <c r="C117" s="54">
        <f>+'PROGR-89900'!C117+'PROGR-89300'!C117</f>
        <v>225000</v>
      </c>
      <c r="D117" s="54">
        <f>+'PROGR-89900'!D117+'PROGR-89300'!D117</f>
        <v>225000</v>
      </c>
      <c r="E117" s="54">
        <f>+'PROGR-89900'!E117+'PROGR-89300'!E117</f>
        <v>225000</v>
      </c>
      <c r="F117" s="54">
        <f>+'PROGR-89900'!F117+'PROGR-89300'!F117</f>
        <v>225000</v>
      </c>
      <c r="G117" s="59">
        <f t="shared" si="3"/>
        <v>900000</v>
      </c>
    </row>
    <row r="118" spans="1:7" ht="13.2" hidden="1" x14ac:dyDescent="0.25">
      <c r="A118" s="30" t="s">
        <v>224</v>
      </c>
      <c r="B118" s="31" t="s">
        <v>225</v>
      </c>
      <c r="C118" s="54">
        <f>+'PROGR-89900'!C118+'PROGR-89300'!C118</f>
        <v>0</v>
      </c>
      <c r="D118" s="54">
        <f>+'PROGR-89900'!D118+'PROGR-89300'!D118</f>
        <v>0</v>
      </c>
      <c r="E118" s="54">
        <f>+'PROGR-89900'!E118+'PROGR-89300'!E118</f>
        <v>0</v>
      </c>
      <c r="F118" s="54">
        <f>+'PROGR-89900'!F118+'PROGR-89300'!F118</f>
        <v>0</v>
      </c>
      <c r="G118" s="59">
        <f t="shared" si="3"/>
        <v>0</v>
      </c>
    </row>
    <row r="119" spans="1:7" ht="13.2" x14ac:dyDescent="0.25">
      <c r="A119" s="42">
        <v>2</v>
      </c>
      <c r="B119" s="43" t="s">
        <v>226</v>
      </c>
      <c r="C119" s="57">
        <f>+C120+C126+C131+C139+C142+C147</f>
        <v>2366146</v>
      </c>
      <c r="D119" s="57">
        <f>+D120+D126+D131+D139+D142+D147</f>
        <v>2275960</v>
      </c>
      <c r="E119" s="57">
        <f>+E120+E126+E131+E139+E142+E147</f>
        <v>2275960</v>
      </c>
      <c r="F119" s="57">
        <f>+F120+F126+F131+F139+F142+F147</f>
        <v>2275960</v>
      </c>
      <c r="G119" s="58">
        <f>+G120+G126+G131+G139+G142+G147</f>
        <v>9194026</v>
      </c>
    </row>
    <row r="120" spans="1:7" ht="13.2" x14ac:dyDescent="0.25">
      <c r="A120" s="42" t="s">
        <v>227</v>
      </c>
      <c r="B120" s="43" t="s">
        <v>228</v>
      </c>
      <c r="C120" s="57">
        <f>SUM(C121:C125)</f>
        <v>925000</v>
      </c>
      <c r="D120" s="57">
        <f>SUM(D121:D125)</f>
        <v>925000</v>
      </c>
      <c r="E120" s="57">
        <f>SUM(E121:E125)</f>
        <v>925000</v>
      </c>
      <c r="F120" s="57">
        <f>SUM(F121:F125)</f>
        <v>925000</v>
      </c>
      <c r="G120" s="58">
        <f>SUM(G121:G125)</f>
        <v>3700000</v>
      </c>
    </row>
    <row r="121" spans="1:7" ht="13.2" x14ac:dyDescent="0.25">
      <c r="A121" s="30" t="s">
        <v>229</v>
      </c>
      <c r="B121" s="31" t="s">
        <v>230</v>
      </c>
      <c r="C121" s="54">
        <f>+'PROGR-89900'!C121+'PROGR-89300'!C121</f>
        <v>925000</v>
      </c>
      <c r="D121" s="54">
        <f>+'PROGR-89900'!D121+'PROGR-89300'!D121</f>
        <v>925000</v>
      </c>
      <c r="E121" s="54">
        <f>+'PROGR-89900'!E121+'PROGR-89300'!E121</f>
        <v>925000</v>
      </c>
      <c r="F121" s="54">
        <f>+'PROGR-89900'!F121+'PROGR-89300'!F121</f>
        <v>925000</v>
      </c>
      <c r="G121" s="59">
        <f>SUM(C121:F121)</f>
        <v>3700000</v>
      </c>
    </row>
    <row r="122" spans="1:7" ht="13.2" hidden="1" x14ac:dyDescent="0.25">
      <c r="A122" s="30" t="s">
        <v>231</v>
      </c>
      <c r="B122" s="31" t="s">
        <v>232</v>
      </c>
      <c r="C122" s="54">
        <f>+'PROGR-89900'!C122+'PROGR-89300'!C122</f>
        <v>0</v>
      </c>
      <c r="D122" s="54">
        <f>+'PROGR-89900'!D122+'PROGR-89300'!D122</f>
        <v>0</v>
      </c>
      <c r="E122" s="54">
        <f>+'PROGR-89900'!E122+'PROGR-89300'!E122</f>
        <v>0</v>
      </c>
      <c r="F122" s="54">
        <f>+'PROGR-89900'!F122+'PROGR-89300'!F122</f>
        <v>0</v>
      </c>
      <c r="G122" s="59">
        <f>SUM(C122:F122)</f>
        <v>0</v>
      </c>
    </row>
    <row r="123" spans="1:7" ht="13.2" hidden="1" x14ac:dyDescent="0.25">
      <c r="A123" s="30" t="s">
        <v>233</v>
      </c>
      <c r="B123" s="31" t="s">
        <v>234</v>
      </c>
      <c r="C123" s="54">
        <f>+'PROGR-89900'!C123+'PROGR-89300'!C123</f>
        <v>0</v>
      </c>
      <c r="D123" s="54">
        <f>+'PROGR-89900'!D123+'PROGR-89300'!D123</f>
        <v>0</v>
      </c>
      <c r="E123" s="54">
        <f>+'PROGR-89900'!E123+'PROGR-89300'!E123</f>
        <v>0</v>
      </c>
      <c r="F123" s="54">
        <f>+'PROGR-89900'!F123+'PROGR-89300'!F123</f>
        <v>0</v>
      </c>
      <c r="G123" s="59">
        <f>SUM(C123:F123)</f>
        <v>0</v>
      </c>
    </row>
    <row r="124" spans="1:7" ht="13.2" hidden="1" x14ac:dyDescent="0.25">
      <c r="A124" s="30" t="s">
        <v>235</v>
      </c>
      <c r="B124" s="31" t="s">
        <v>236</v>
      </c>
      <c r="C124" s="54">
        <f>+'PROGR-89900'!C124+'PROGR-89300'!C124</f>
        <v>0</v>
      </c>
      <c r="D124" s="54">
        <f>+'PROGR-89900'!D124+'PROGR-89300'!D124</f>
        <v>0</v>
      </c>
      <c r="E124" s="54">
        <f>+'PROGR-89900'!E124+'PROGR-89300'!E124</f>
        <v>0</v>
      </c>
      <c r="F124" s="54">
        <f>+'PROGR-89900'!F124+'PROGR-89300'!F124</f>
        <v>0</v>
      </c>
      <c r="G124" s="59">
        <f>SUM(C124:F124)</f>
        <v>0</v>
      </c>
    </row>
    <row r="125" spans="1:7" s="4" customFormat="1" ht="13.2" hidden="1" x14ac:dyDescent="0.25">
      <c r="A125" s="30" t="s">
        <v>237</v>
      </c>
      <c r="B125" s="31" t="s">
        <v>238</v>
      </c>
      <c r="C125" s="54">
        <f>+'PROGR-89900'!C125+'PROGR-89300'!C125</f>
        <v>0</v>
      </c>
      <c r="D125" s="54">
        <f>+'PROGR-89900'!D125+'PROGR-89300'!D125</f>
        <v>0</v>
      </c>
      <c r="E125" s="54">
        <f>+'PROGR-89900'!E125+'PROGR-89300'!E125</f>
        <v>0</v>
      </c>
      <c r="F125" s="54">
        <f>+'PROGR-89900'!F125+'PROGR-89300'!F125</f>
        <v>0</v>
      </c>
      <c r="G125" s="59">
        <f>SUM(C125:F125)</f>
        <v>0</v>
      </c>
    </row>
    <row r="126" spans="1:7" ht="13.2" hidden="1" x14ac:dyDescent="0.25">
      <c r="A126" s="42" t="s">
        <v>239</v>
      </c>
      <c r="B126" s="43" t="s">
        <v>240</v>
      </c>
      <c r="C126" s="57">
        <f>SUM(C127:C130)</f>
        <v>0</v>
      </c>
      <c r="D126" s="57">
        <f>SUM(D127:D130)</f>
        <v>0</v>
      </c>
      <c r="E126" s="57">
        <f>SUM(E127:E130)</f>
        <v>0</v>
      </c>
      <c r="F126" s="57">
        <f>SUM(F127:F130)</f>
        <v>0</v>
      </c>
      <c r="G126" s="58">
        <f>SUM(G127:G130)</f>
        <v>0</v>
      </c>
    </row>
    <row r="127" spans="1:7" ht="13.2" hidden="1" x14ac:dyDescent="0.25">
      <c r="A127" s="30" t="s">
        <v>241</v>
      </c>
      <c r="B127" s="31" t="s">
        <v>242</v>
      </c>
      <c r="C127" s="54">
        <f>+'PROGR-89900'!C127+'PROGR-89300'!C127</f>
        <v>0</v>
      </c>
      <c r="D127" s="54">
        <f>+'PROGR-89900'!D127+'PROGR-89300'!D127</f>
        <v>0</v>
      </c>
      <c r="E127" s="54">
        <f>+'PROGR-89900'!E127+'PROGR-89300'!E127</f>
        <v>0</v>
      </c>
      <c r="F127" s="54">
        <f>+'PROGR-89900'!F127+'PROGR-89300'!F127</f>
        <v>0</v>
      </c>
      <c r="G127" s="59">
        <f>SUM(C127:F127)</f>
        <v>0</v>
      </c>
    </row>
    <row r="128" spans="1:7" ht="13.2" hidden="1" x14ac:dyDescent="0.25">
      <c r="A128" s="30" t="s">
        <v>243</v>
      </c>
      <c r="B128" s="31" t="s">
        <v>244</v>
      </c>
      <c r="C128" s="54">
        <f>+'PROGR-89900'!C128+'PROGR-89300'!C128</f>
        <v>0</v>
      </c>
      <c r="D128" s="54">
        <f>+'PROGR-89900'!D128+'PROGR-89300'!D128</f>
        <v>0</v>
      </c>
      <c r="E128" s="54">
        <f>+'PROGR-89900'!E128+'PROGR-89300'!E128</f>
        <v>0</v>
      </c>
      <c r="F128" s="54">
        <f>+'PROGR-89900'!F128+'PROGR-89300'!F128</f>
        <v>0</v>
      </c>
      <c r="G128" s="59">
        <f>SUM(C128:F128)</f>
        <v>0</v>
      </c>
    </row>
    <row r="129" spans="1:7" ht="13.2" hidden="1" x14ac:dyDescent="0.25">
      <c r="A129" s="30" t="s">
        <v>245</v>
      </c>
      <c r="B129" s="31" t="s">
        <v>246</v>
      </c>
      <c r="C129" s="54">
        <f>+'PROGR-89900'!C129+'PROGR-89300'!C129</f>
        <v>0</v>
      </c>
      <c r="D129" s="54">
        <f>+'PROGR-89900'!D129+'PROGR-89300'!D129</f>
        <v>0</v>
      </c>
      <c r="E129" s="54">
        <f>+'PROGR-89900'!E129+'PROGR-89300'!E129</f>
        <v>0</v>
      </c>
      <c r="F129" s="54">
        <f>+'PROGR-89900'!F129+'PROGR-89300'!F129</f>
        <v>0</v>
      </c>
      <c r="G129" s="59">
        <f>SUM(C129:F129)</f>
        <v>0</v>
      </c>
    </row>
    <row r="130" spans="1:7" ht="13.2" hidden="1" x14ac:dyDescent="0.25">
      <c r="A130" s="30" t="s">
        <v>247</v>
      </c>
      <c r="B130" s="31" t="s">
        <v>248</v>
      </c>
      <c r="C130" s="54">
        <f>+'PROGR-89900'!C130+'PROGR-89300'!C130</f>
        <v>0</v>
      </c>
      <c r="D130" s="54">
        <f>+'PROGR-89900'!D130+'PROGR-89300'!D130</f>
        <v>0</v>
      </c>
      <c r="E130" s="54">
        <f>+'PROGR-89900'!E130+'PROGR-89300'!E130</f>
        <v>0</v>
      </c>
      <c r="F130" s="54">
        <f>+'PROGR-89900'!F130+'PROGR-89300'!F130</f>
        <v>0</v>
      </c>
      <c r="G130" s="59">
        <f>SUM(C130:F130)</f>
        <v>0</v>
      </c>
    </row>
    <row r="131" spans="1:7" ht="13.2" x14ac:dyDescent="0.25">
      <c r="A131" s="42" t="s">
        <v>249</v>
      </c>
      <c r="B131" s="43" t="s">
        <v>250</v>
      </c>
      <c r="C131" s="57">
        <f>SUM(C132:C138)</f>
        <v>90186</v>
      </c>
      <c r="D131" s="57">
        <f>SUM(D132:D138)</f>
        <v>0</v>
      </c>
      <c r="E131" s="57">
        <f>SUM(E132:E138)</f>
        <v>0</v>
      </c>
      <c r="F131" s="57">
        <f>SUM(F132:F138)</f>
        <v>0</v>
      </c>
      <c r="G131" s="58">
        <f>SUM(G132:G138)</f>
        <v>90186</v>
      </c>
    </row>
    <row r="132" spans="1:7" ht="13.2" hidden="1" x14ac:dyDescent="0.25">
      <c r="A132" s="30" t="s">
        <v>251</v>
      </c>
      <c r="B132" s="31" t="s">
        <v>252</v>
      </c>
      <c r="C132" s="54">
        <f>+'PROGR-89900'!C132+'PROGR-89300'!C132</f>
        <v>0</v>
      </c>
      <c r="D132" s="54">
        <f>+'PROGR-89900'!D132+'PROGR-89300'!D132</f>
        <v>0</v>
      </c>
      <c r="E132" s="54">
        <f>+'PROGR-89900'!E132+'PROGR-89300'!E132</f>
        <v>0</v>
      </c>
      <c r="F132" s="54">
        <f>+'PROGR-89900'!F132+'PROGR-89300'!F132</f>
        <v>0</v>
      </c>
      <c r="G132" s="59">
        <f t="shared" ref="G132:G138" si="4">SUM(C132:F132)</f>
        <v>0</v>
      </c>
    </row>
    <row r="133" spans="1:7" ht="13.2" hidden="1" x14ac:dyDescent="0.25">
      <c r="A133" s="30" t="s">
        <v>253</v>
      </c>
      <c r="B133" s="31" t="s">
        <v>254</v>
      </c>
      <c r="C133" s="54">
        <f>+'PROGR-89900'!C133+'PROGR-89300'!C133</f>
        <v>0</v>
      </c>
      <c r="D133" s="54">
        <f>+'PROGR-89900'!D133+'PROGR-89300'!D133</f>
        <v>0</v>
      </c>
      <c r="E133" s="54">
        <f>+'PROGR-89900'!E133+'PROGR-89300'!E133</f>
        <v>0</v>
      </c>
      <c r="F133" s="54">
        <f>+'PROGR-89900'!F133+'PROGR-89300'!F133</f>
        <v>0</v>
      </c>
      <c r="G133" s="59">
        <f t="shared" si="4"/>
        <v>0</v>
      </c>
    </row>
    <row r="134" spans="1:7" ht="13.2" hidden="1" x14ac:dyDescent="0.25">
      <c r="A134" s="30" t="s">
        <v>255</v>
      </c>
      <c r="B134" s="31" t="s">
        <v>256</v>
      </c>
      <c r="C134" s="54">
        <f>+'PROGR-89900'!C134+'PROGR-89300'!C134</f>
        <v>0</v>
      </c>
      <c r="D134" s="54">
        <f>+'PROGR-89900'!D134+'PROGR-89300'!D134</f>
        <v>0</v>
      </c>
      <c r="E134" s="54">
        <f>+'PROGR-89900'!E134+'PROGR-89300'!E134</f>
        <v>0</v>
      </c>
      <c r="F134" s="54">
        <f>+'PROGR-89900'!F134+'PROGR-89300'!F134</f>
        <v>0</v>
      </c>
      <c r="G134" s="59">
        <f t="shared" si="4"/>
        <v>0</v>
      </c>
    </row>
    <row r="135" spans="1:7" ht="13.2" x14ac:dyDescent="0.25">
      <c r="A135" s="30" t="s">
        <v>257</v>
      </c>
      <c r="B135" s="31" t="s">
        <v>258</v>
      </c>
      <c r="C135" s="54">
        <f>+'PROGR-89900'!C135+'PROGR-89300'!C135</f>
        <v>90186</v>
      </c>
      <c r="D135" s="54">
        <f>+'PROGR-89900'!D135+'PROGR-89300'!D135</f>
        <v>0</v>
      </c>
      <c r="E135" s="54">
        <f>+'PROGR-89900'!E135+'PROGR-89300'!E135</f>
        <v>0</v>
      </c>
      <c r="F135" s="54">
        <f>+'PROGR-89900'!F135+'PROGR-89300'!F135</f>
        <v>0</v>
      </c>
      <c r="G135" s="59">
        <f t="shared" si="4"/>
        <v>90186</v>
      </c>
    </row>
    <row r="136" spans="1:7" ht="13.2" hidden="1" x14ac:dyDescent="0.25">
      <c r="A136" s="30" t="s">
        <v>259</v>
      </c>
      <c r="B136" s="31" t="s">
        <v>260</v>
      </c>
      <c r="C136" s="54">
        <f>+'PROGR-89900'!C136+'PROGR-89300'!C136</f>
        <v>0</v>
      </c>
      <c r="D136" s="54">
        <f>+'PROGR-89900'!D136+'PROGR-89300'!D136</f>
        <v>0</v>
      </c>
      <c r="E136" s="54">
        <f>+'PROGR-89900'!E136+'PROGR-89300'!E136</f>
        <v>0</v>
      </c>
      <c r="F136" s="54">
        <f>+'PROGR-89900'!F136+'PROGR-89300'!F136</f>
        <v>0</v>
      </c>
      <c r="G136" s="59">
        <f t="shared" si="4"/>
        <v>0</v>
      </c>
    </row>
    <row r="137" spans="1:7" ht="13.2" hidden="1" x14ac:dyDescent="0.25">
      <c r="A137" s="30" t="s">
        <v>261</v>
      </c>
      <c r="B137" s="31" t="s">
        <v>262</v>
      </c>
      <c r="C137" s="54">
        <f>+'PROGR-89900'!C137+'PROGR-89300'!C137</f>
        <v>0</v>
      </c>
      <c r="D137" s="54">
        <f>+'PROGR-89900'!D137+'PROGR-89300'!D137</f>
        <v>0</v>
      </c>
      <c r="E137" s="54">
        <f>+'PROGR-89900'!E137+'PROGR-89300'!E137</f>
        <v>0</v>
      </c>
      <c r="F137" s="54">
        <f>+'PROGR-89900'!F137+'PROGR-89300'!F137</f>
        <v>0</v>
      </c>
      <c r="G137" s="59">
        <f t="shared" si="4"/>
        <v>0</v>
      </c>
    </row>
    <row r="138" spans="1:7" s="4" customFormat="1" ht="13.2" hidden="1" x14ac:dyDescent="0.25">
      <c r="A138" s="30" t="s">
        <v>263</v>
      </c>
      <c r="B138" s="31" t="s">
        <v>264</v>
      </c>
      <c r="C138" s="54">
        <f>+'PROGR-89900'!C138+'PROGR-89300'!C138</f>
        <v>0</v>
      </c>
      <c r="D138" s="54">
        <f>+'PROGR-89900'!D138+'PROGR-89300'!D138</f>
        <v>0</v>
      </c>
      <c r="E138" s="54">
        <f>+'PROGR-89900'!E138+'PROGR-89300'!E138</f>
        <v>0</v>
      </c>
      <c r="F138" s="54">
        <f>+'PROGR-89900'!F138+'PROGR-89300'!F138</f>
        <v>0</v>
      </c>
      <c r="G138" s="59">
        <f t="shared" si="4"/>
        <v>0</v>
      </c>
    </row>
    <row r="139" spans="1:7" ht="13.2" x14ac:dyDescent="0.25">
      <c r="A139" s="42" t="s">
        <v>265</v>
      </c>
      <c r="B139" s="43" t="s">
        <v>266</v>
      </c>
      <c r="C139" s="57">
        <f>SUM(C140:C141)</f>
        <v>129900</v>
      </c>
      <c r="D139" s="57">
        <f>SUM(D140:D141)</f>
        <v>129900</v>
      </c>
      <c r="E139" s="57">
        <f>SUM(E140:E141)</f>
        <v>129900</v>
      </c>
      <c r="F139" s="57">
        <f>SUM(F140:F141)</f>
        <v>129900</v>
      </c>
      <c r="G139" s="58">
        <f>SUM(G140:G141)</f>
        <v>519600</v>
      </c>
    </row>
    <row r="140" spans="1:7" ht="13.2" hidden="1" x14ac:dyDescent="0.25">
      <c r="A140" s="30" t="s">
        <v>267</v>
      </c>
      <c r="B140" s="31" t="s">
        <v>268</v>
      </c>
      <c r="C140" s="54">
        <f>+'PROGR-89900'!C140+'PROGR-89300'!C140</f>
        <v>0</v>
      </c>
      <c r="D140" s="54">
        <f>+'PROGR-89900'!D140+'PROGR-89300'!D140</f>
        <v>0</v>
      </c>
      <c r="E140" s="54">
        <f>+'PROGR-89900'!E140+'PROGR-89300'!E140</f>
        <v>0</v>
      </c>
      <c r="F140" s="54">
        <f>+'PROGR-89900'!F140+'PROGR-89300'!F140</f>
        <v>0</v>
      </c>
      <c r="G140" s="59">
        <f>SUM(C140:F140)</f>
        <v>0</v>
      </c>
    </row>
    <row r="141" spans="1:7" ht="13.2" x14ac:dyDescent="0.25">
      <c r="A141" s="30" t="s">
        <v>269</v>
      </c>
      <c r="B141" s="31" t="s">
        <v>270</v>
      </c>
      <c r="C141" s="54">
        <f>+'PROGR-89900'!C141+'PROGR-89300'!C141</f>
        <v>129900</v>
      </c>
      <c r="D141" s="54">
        <f>+'PROGR-89900'!D141+'PROGR-89300'!D141</f>
        <v>129900</v>
      </c>
      <c r="E141" s="54">
        <f>+'PROGR-89900'!E141+'PROGR-89300'!E141</f>
        <v>129900</v>
      </c>
      <c r="F141" s="54">
        <f>+'PROGR-89900'!F141+'PROGR-89300'!F141</f>
        <v>129900</v>
      </c>
      <c r="G141" s="59">
        <f>SUM(C141:F141)</f>
        <v>519600</v>
      </c>
    </row>
    <row r="142" spans="1:7" ht="13.2" hidden="1" x14ac:dyDescent="0.25">
      <c r="A142" s="42" t="s">
        <v>271</v>
      </c>
      <c r="B142" s="43" t="s">
        <v>272</v>
      </c>
      <c r="C142" s="57">
        <f>SUM(C143:C146)</f>
        <v>0</v>
      </c>
      <c r="D142" s="57">
        <f>SUM(D143:D146)</f>
        <v>0</v>
      </c>
      <c r="E142" s="57">
        <f>SUM(E143:E146)</f>
        <v>0</v>
      </c>
      <c r="F142" s="57">
        <f>SUM(F143:F146)</f>
        <v>0</v>
      </c>
      <c r="G142" s="58">
        <f>SUM(G143:G146)</f>
        <v>0</v>
      </c>
    </row>
    <row r="143" spans="1:7" ht="13.2" hidden="1" x14ac:dyDescent="0.25">
      <c r="A143" s="30" t="s">
        <v>273</v>
      </c>
      <c r="B143" s="31" t="s">
        <v>274</v>
      </c>
      <c r="C143" s="54">
        <f>+'PROGR-89900'!C143+'PROGR-89300'!C143</f>
        <v>0</v>
      </c>
      <c r="D143" s="54">
        <f>+'PROGR-89900'!D143+'PROGR-89300'!D143</f>
        <v>0</v>
      </c>
      <c r="E143" s="54">
        <f>+'PROGR-89900'!E143+'PROGR-89300'!E143</f>
        <v>0</v>
      </c>
      <c r="F143" s="54">
        <f>+'PROGR-89900'!F143+'PROGR-89300'!F143</f>
        <v>0</v>
      </c>
      <c r="G143" s="59">
        <f>SUM(C143:F143)</f>
        <v>0</v>
      </c>
    </row>
    <row r="144" spans="1:7" ht="13.2" hidden="1" x14ac:dyDescent="0.25">
      <c r="A144" s="30" t="s">
        <v>275</v>
      </c>
      <c r="B144" s="31" t="s">
        <v>276</v>
      </c>
      <c r="C144" s="54">
        <f>+'PROGR-89900'!C144+'PROGR-89300'!C144</f>
        <v>0</v>
      </c>
      <c r="D144" s="54">
        <f>+'PROGR-89900'!D144+'PROGR-89300'!D144</f>
        <v>0</v>
      </c>
      <c r="E144" s="54">
        <f>+'PROGR-89900'!E144+'PROGR-89300'!E144</f>
        <v>0</v>
      </c>
      <c r="F144" s="54">
        <f>+'PROGR-89900'!F144+'PROGR-89300'!F144</f>
        <v>0</v>
      </c>
      <c r="G144" s="59">
        <f>SUM(C144:F144)</f>
        <v>0</v>
      </c>
    </row>
    <row r="145" spans="1:7" ht="13.2" hidden="1" x14ac:dyDescent="0.25">
      <c r="A145" s="30" t="s">
        <v>277</v>
      </c>
      <c r="B145" s="31" t="s">
        <v>278</v>
      </c>
      <c r="C145" s="54">
        <f>+'PROGR-89900'!C145+'PROGR-89300'!C145</f>
        <v>0</v>
      </c>
      <c r="D145" s="54">
        <f>+'PROGR-89900'!D145+'PROGR-89300'!D145</f>
        <v>0</v>
      </c>
      <c r="E145" s="54">
        <f>+'PROGR-89900'!E145+'PROGR-89300'!E145</f>
        <v>0</v>
      </c>
      <c r="F145" s="54">
        <f>+'PROGR-89900'!F145+'PROGR-89300'!F145</f>
        <v>0</v>
      </c>
      <c r="G145" s="59">
        <f>SUM(C145:F145)</f>
        <v>0</v>
      </c>
    </row>
    <row r="146" spans="1:7" ht="13.2" hidden="1" x14ac:dyDescent="0.25">
      <c r="A146" s="30" t="s">
        <v>279</v>
      </c>
      <c r="B146" s="31" t="s">
        <v>280</v>
      </c>
      <c r="C146" s="54">
        <f>+'PROGR-89900'!C146+'PROGR-89300'!C146</f>
        <v>0</v>
      </c>
      <c r="D146" s="54">
        <f>+'PROGR-89900'!D146+'PROGR-89300'!D146</f>
        <v>0</v>
      </c>
      <c r="E146" s="54">
        <f>+'PROGR-89900'!E146+'PROGR-89300'!E146</f>
        <v>0</v>
      </c>
      <c r="F146" s="54">
        <f>+'PROGR-89900'!F146+'PROGR-89300'!F146</f>
        <v>0</v>
      </c>
      <c r="G146" s="59">
        <f>SUM(C146:F146)</f>
        <v>0</v>
      </c>
    </row>
    <row r="147" spans="1:7" ht="13.2" x14ac:dyDescent="0.25">
      <c r="A147" s="42" t="s">
        <v>281</v>
      </c>
      <c r="B147" s="43" t="s">
        <v>282</v>
      </c>
      <c r="C147" s="57">
        <f>SUM(C148:C155)</f>
        <v>1221060</v>
      </c>
      <c r="D147" s="57">
        <f>SUM(D148:D155)</f>
        <v>1221060</v>
      </c>
      <c r="E147" s="57">
        <f>SUM(E148:E155)</f>
        <v>1221060</v>
      </c>
      <c r="F147" s="57">
        <f>SUM(F148:F155)</f>
        <v>1221060</v>
      </c>
      <c r="G147" s="58">
        <f>SUM(G148:G155)</f>
        <v>4884240</v>
      </c>
    </row>
    <row r="148" spans="1:7" ht="13.2" x14ac:dyDescent="0.25">
      <c r="A148" s="30" t="s">
        <v>283</v>
      </c>
      <c r="B148" s="31" t="s">
        <v>284</v>
      </c>
      <c r="C148" s="54">
        <f>+'PROGR-89900'!C148+'PROGR-89300'!C148</f>
        <v>181860</v>
      </c>
      <c r="D148" s="54">
        <f>+'PROGR-89900'!D148+'PROGR-89300'!D148</f>
        <v>181860</v>
      </c>
      <c r="E148" s="54">
        <f>+'PROGR-89900'!E148+'PROGR-89300'!E148</f>
        <v>181860</v>
      </c>
      <c r="F148" s="54">
        <f>+'PROGR-89900'!F148+'PROGR-89300'!F148</f>
        <v>181860</v>
      </c>
      <c r="G148" s="59">
        <f t="shared" ref="G148:G155" si="5">SUM(C148:F148)</f>
        <v>727440</v>
      </c>
    </row>
    <row r="149" spans="1:7" ht="13.2" hidden="1" x14ac:dyDescent="0.25">
      <c r="A149" s="30" t="s">
        <v>285</v>
      </c>
      <c r="B149" s="31" t="s">
        <v>286</v>
      </c>
      <c r="C149" s="54">
        <f>+'PROGR-89900'!C149+'PROGR-89300'!C149</f>
        <v>0</v>
      </c>
      <c r="D149" s="54">
        <f>+'PROGR-89900'!D149+'PROGR-89300'!D149</f>
        <v>0</v>
      </c>
      <c r="E149" s="54">
        <f>+'PROGR-89900'!E149+'PROGR-89300'!E149</f>
        <v>0</v>
      </c>
      <c r="F149" s="54">
        <f>+'PROGR-89900'!F149+'PROGR-89300'!F149</f>
        <v>0</v>
      </c>
      <c r="G149" s="59">
        <f t="shared" si="5"/>
        <v>0</v>
      </c>
    </row>
    <row r="150" spans="1:7" ht="13.2" x14ac:dyDescent="0.25">
      <c r="A150" s="30" t="s">
        <v>287</v>
      </c>
      <c r="B150" s="31" t="s">
        <v>288</v>
      </c>
      <c r="C150" s="54">
        <f>+'PROGR-89900'!C150+'PROGR-89300'!C150</f>
        <v>519600</v>
      </c>
      <c r="D150" s="54">
        <f>+'PROGR-89900'!D150+'PROGR-89300'!D150</f>
        <v>519600</v>
      </c>
      <c r="E150" s="54">
        <f>+'PROGR-89900'!E150+'PROGR-89300'!E150</f>
        <v>519600</v>
      </c>
      <c r="F150" s="54">
        <f>+'PROGR-89900'!F150+'PROGR-89300'!F150</f>
        <v>519600</v>
      </c>
      <c r="G150" s="59">
        <f t="shared" si="5"/>
        <v>2078400</v>
      </c>
    </row>
    <row r="151" spans="1:7" ht="13.2" hidden="1" x14ac:dyDescent="0.25">
      <c r="A151" s="30" t="s">
        <v>289</v>
      </c>
      <c r="B151" s="31" t="s">
        <v>290</v>
      </c>
      <c r="C151" s="54">
        <f>+'PROGR-89900'!C151+'PROGR-89300'!C151</f>
        <v>0</v>
      </c>
      <c r="D151" s="54">
        <f>+'PROGR-89900'!D151+'PROGR-89300'!D151</f>
        <v>0</v>
      </c>
      <c r="E151" s="54">
        <f>+'PROGR-89900'!E151+'PROGR-89300'!E151</f>
        <v>0</v>
      </c>
      <c r="F151" s="54">
        <f>+'PROGR-89900'!F151+'PROGR-89300'!F151</f>
        <v>0</v>
      </c>
      <c r="G151" s="59">
        <f t="shared" si="5"/>
        <v>0</v>
      </c>
    </row>
    <row r="152" spans="1:7" ht="13.2" x14ac:dyDescent="0.25">
      <c r="A152" s="30" t="s">
        <v>291</v>
      </c>
      <c r="B152" s="31" t="s">
        <v>292</v>
      </c>
      <c r="C152" s="54">
        <f>+'PROGR-89900'!C152+'PROGR-89300'!C152</f>
        <v>519600</v>
      </c>
      <c r="D152" s="54">
        <f>+'PROGR-89900'!D152+'PROGR-89300'!D152</f>
        <v>519600</v>
      </c>
      <c r="E152" s="54">
        <f>+'PROGR-89900'!E152+'PROGR-89300'!E152</f>
        <v>519600</v>
      </c>
      <c r="F152" s="54">
        <f>+'PROGR-89900'!F152+'PROGR-89300'!F152</f>
        <v>519600</v>
      </c>
      <c r="G152" s="59">
        <f t="shared" si="5"/>
        <v>2078400</v>
      </c>
    </row>
    <row r="153" spans="1:7" ht="13.2" hidden="1" x14ac:dyDescent="0.25">
      <c r="A153" s="30" t="s">
        <v>293</v>
      </c>
      <c r="B153" s="31" t="s">
        <v>294</v>
      </c>
      <c r="C153" s="54">
        <f>+'PROGR-89900'!C153+'PROGR-89300'!C153</f>
        <v>0</v>
      </c>
      <c r="D153" s="54">
        <f>+'PROGR-89900'!D153+'PROGR-89300'!D153</f>
        <v>0</v>
      </c>
      <c r="E153" s="54">
        <f>+'PROGR-89900'!E153+'PROGR-89300'!E153</f>
        <v>0</v>
      </c>
      <c r="F153" s="54">
        <f>+'PROGR-89900'!F153+'PROGR-89300'!F153</f>
        <v>0</v>
      </c>
      <c r="G153" s="59">
        <f t="shared" si="5"/>
        <v>0</v>
      </c>
    </row>
    <row r="154" spans="1:7" ht="13.2" hidden="1" x14ac:dyDescent="0.25">
      <c r="A154" s="30" t="s">
        <v>295</v>
      </c>
      <c r="B154" s="31" t="s">
        <v>296</v>
      </c>
      <c r="C154" s="54">
        <f>+'PROGR-89900'!C154+'PROGR-89300'!C154</f>
        <v>0</v>
      </c>
      <c r="D154" s="54">
        <f>+'PROGR-89900'!D154+'PROGR-89300'!D154</f>
        <v>0</v>
      </c>
      <c r="E154" s="54">
        <f>+'PROGR-89900'!E154+'PROGR-89300'!E154</f>
        <v>0</v>
      </c>
      <c r="F154" s="54">
        <f>+'PROGR-89900'!F154+'PROGR-89300'!F154</f>
        <v>0</v>
      </c>
      <c r="G154" s="59">
        <f t="shared" si="5"/>
        <v>0</v>
      </c>
    </row>
    <row r="155" spans="1:7" ht="13.2" hidden="1" x14ac:dyDescent="0.25">
      <c r="A155" s="30" t="s">
        <v>297</v>
      </c>
      <c r="B155" s="31" t="s">
        <v>298</v>
      </c>
      <c r="C155" s="54">
        <f>+'PROGR-89900'!C155+'PROGR-89300'!C155</f>
        <v>0</v>
      </c>
      <c r="D155" s="54">
        <f>+'PROGR-89900'!D155+'PROGR-89300'!D155</f>
        <v>0</v>
      </c>
      <c r="E155" s="54">
        <f>+'PROGR-89900'!E155+'PROGR-89300'!E155</f>
        <v>0</v>
      </c>
      <c r="F155" s="54">
        <f>+'PROGR-89900'!F155+'PROGR-89300'!F155</f>
        <v>0</v>
      </c>
      <c r="G155" s="59">
        <f t="shared" si="5"/>
        <v>0</v>
      </c>
    </row>
    <row r="156" spans="1:7" ht="13.2" hidden="1" x14ac:dyDescent="0.25">
      <c r="A156" s="42">
        <v>3</v>
      </c>
      <c r="B156" s="43" t="s">
        <v>299</v>
      </c>
      <c r="C156" s="57">
        <f>+C157+C162+C171+C174</f>
        <v>0</v>
      </c>
      <c r="D156" s="57">
        <f>+D157+D162+D171+D174</f>
        <v>0</v>
      </c>
      <c r="E156" s="57">
        <f>+E157+E162+E171+E174</f>
        <v>0</v>
      </c>
      <c r="F156" s="57">
        <f>+F157+F162+F171+F174</f>
        <v>0</v>
      </c>
      <c r="G156" s="58">
        <f>+G157+G162+G171+G174</f>
        <v>0</v>
      </c>
    </row>
    <row r="157" spans="1:7" ht="13.2" hidden="1" x14ac:dyDescent="0.25">
      <c r="A157" s="42" t="s">
        <v>300</v>
      </c>
      <c r="B157" s="43" t="s">
        <v>301</v>
      </c>
      <c r="C157" s="57">
        <f>SUM(C158:C161)</f>
        <v>0</v>
      </c>
      <c r="D157" s="57">
        <f>SUM(D158:D161)</f>
        <v>0</v>
      </c>
      <c r="E157" s="57">
        <f>SUM(E158:E161)</f>
        <v>0</v>
      </c>
      <c r="F157" s="57">
        <f>SUM(F158:F161)</f>
        <v>0</v>
      </c>
      <c r="G157" s="58">
        <f>SUM(G158:G161)</f>
        <v>0</v>
      </c>
    </row>
    <row r="158" spans="1:7" ht="13.2" hidden="1" x14ac:dyDescent="0.25">
      <c r="A158" s="30" t="s">
        <v>302</v>
      </c>
      <c r="B158" s="31" t="s">
        <v>303</v>
      </c>
      <c r="C158" s="54">
        <f>+'PROGR-89900'!C158+'PROGR-89300'!C158</f>
        <v>0</v>
      </c>
      <c r="D158" s="54">
        <f>+'PROGR-89900'!D158+'PROGR-89300'!D158</f>
        <v>0</v>
      </c>
      <c r="E158" s="54">
        <f>+'PROGR-89900'!E158+'PROGR-89300'!E158</f>
        <v>0</v>
      </c>
      <c r="F158" s="54">
        <f>+'PROGR-89900'!F158+'PROGR-89300'!F158</f>
        <v>0</v>
      </c>
      <c r="G158" s="59">
        <f>SUM(C158:F158)</f>
        <v>0</v>
      </c>
    </row>
    <row r="159" spans="1:7" ht="13.2" hidden="1" x14ac:dyDescent="0.25">
      <c r="A159" s="30" t="s">
        <v>304</v>
      </c>
      <c r="B159" s="31" t="s">
        <v>305</v>
      </c>
      <c r="C159" s="54">
        <f>+'PROGR-89900'!C159+'PROGR-89300'!C159</f>
        <v>0</v>
      </c>
      <c r="D159" s="54">
        <f>+'PROGR-89900'!D159+'PROGR-89300'!D159</f>
        <v>0</v>
      </c>
      <c r="E159" s="54">
        <f>+'PROGR-89900'!E159+'PROGR-89300'!E159</f>
        <v>0</v>
      </c>
      <c r="F159" s="54">
        <f>+'PROGR-89900'!F159+'PROGR-89300'!F159</f>
        <v>0</v>
      </c>
      <c r="G159" s="59">
        <f>SUM(C159:F159)</f>
        <v>0</v>
      </c>
    </row>
    <row r="160" spans="1:7" ht="13.2" hidden="1" x14ac:dyDescent="0.25">
      <c r="A160" s="30" t="s">
        <v>306</v>
      </c>
      <c r="B160" s="31" t="s">
        <v>307</v>
      </c>
      <c r="C160" s="54">
        <f>+'PROGR-89900'!C160+'PROGR-89300'!C160</f>
        <v>0</v>
      </c>
      <c r="D160" s="54">
        <f>+'PROGR-89900'!D160+'PROGR-89300'!D160</f>
        <v>0</v>
      </c>
      <c r="E160" s="54">
        <f>+'PROGR-89900'!E160+'PROGR-89300'!E160</f>
        <v>0</v>
      </c>
      <c r="F160" s="54">
        <f>+'PROGR-89900'!F160+'PROGR-89300'!F160</f>
        <v>0</v>
      </c>
      <c r="G160" s="59">
        <f>SUM(C160:F160)</f>
        <v>0</v>
      </c>
    </row>
    <row r="161" spans="1:7" ht="13.2" hidden="1" x14ac:dyDescent="0.25">
      <c r="A161" s="30" t="s">
        <v>308</v>
      </c>
      <c r="B161" s="31" t="s">
        <v>309</v>
      </c>
      <c r="C161" s="54">
        <f>+'PROGR-89900'!C161+'PROGR-89300'!C161</f>
        <v>0</v>
      </c>
      <c r="D161" s="54">
        <f>+'PROGR-89900'!D161+'PROGR-89300'!D161</f>
        <v>0</v>
      </c>
      <c r="E161" s="54">
        <f>+'PROGR-89900'!E161+'PROGR-89300'!E161</f>
        <v>0</v>
      </c>
      <c r="F161" s="54">
        <f>+'PROGR-89900'!F161+'PROGR-89300'!F161</f>
        <v>0</v>
      </c>
      <c r="G161" s="59">
        <f>SUM(C161:F161)</f>
        <v>0</v>
      </c>
    </row>
    <row r="162" spans="1:7" ht="13.2" hidden="1" x14ac:dyDescent="0.25">
      <c r="A162" s="42" t="s">
        <v>310</v>
      </c>
      <c r="B162" s="43" t="s">
        <v>311</v>
      </c>
      <c r="C162" s="57">
        <f>SUM(C163:C170)</f>
        <v>0</v>
      </c>
      <c r="D162" s="57">
        <f>SUM(D163:D170)</f>
        <v>0</v>
      </c>
      <c r="E162" s="57">
        <f>SUM(E163:E170)</f>
        <v>0</v>
      </c>
      <c r="F162" s="57">
        <f>SUM(F163:F170)</f>
        <v>0</v>
      </c>
      <c r="G162" s="58">
        <f>SUM(G163:G170)</f>
        <v>0</v>
      </c>
    </row>
    <row r="163" spans="1:7" ht="13.2" hidden="1" x14ac:dyDescent="0.25">
      <c r="A163" s="30" t="s">
        <v>312</v>
      </c>
      <c r="B163" s="31" t="s">
        <v>313</v>
      </c>
      <c r="C163" s="54">
        <f>+'PROGR-89900'!C163+'PROGR-89300'!C163</f>
        <v>0</v>
      </c>
      <c r="D163" s="54">
        <f>+'PROGR-89900'!D163+'PROGR-89300'!D163</f>
        <v>0</v>
      </c>
      <c r="E163" s="54">
        <f>+'PROGR-89900'!E163+'PROGR-89300'!E163</f>
        <v>0</v>
      </c>
      <c r="F163" s="54">
        <f>+'PROGR-89900'!F163+'PROGR-89300'!F163</f>
        <v>0</v>
      </c>
      <c r="G163" s="59">
        <f t="shared" ref="G163:G170" si="6">SUM(C163:F163)</f>
        <v>0</v>
      </c>
    </row>
    <row r="164" spans="1:7" ht="13.2" hidden="1" x14ac:dyDescent="0.25">
      <c r="A164" s="30" t="s">
        <v>314</v>
      </c>
      <c r="B164" s="31" t="s">
        <v>315</v>
      </c>
      <c r="C164" s="54">
        <f>+'PROGR-89900'!C164+'PROGR-89300'!C164</f>
        <v>0</v>
      </c>
      <c r="D164" s="54">
        <f>+'PROGR-89900'!D164+'PROGR-89300'!D164</f>
        <v>0</v>
      </c>
      <c r="E164" s="54">
        <f>+'PROGR-89900'!E164+'PROGR-89300'!E164</f>
        <v>0</v>
      </c>
      <c r="F164" s="54">
        <f>+'PROGR-89900'!F164+'PROGR-89300'!F164</f>
        <v>0</v>
      </c>
      <c r="G164" s="59">
        <f t="shared" si="6"/>
        <v>0</v>
      </c>
    </row>
    <row r="165" spans="1:7" ht="13.2" hidden="1" x14ac:dyDescent="0.25">
      <c r="A165" s="30" t="s">
        <v>316</v>
      </c>
      <c r="B165" s="31" t="s">
        <v>317</v>
      </c>
      <c r="C165" s="54">
        <f>+'PROGR-89900'!C165+'PROGR-89300'!C165</f>
        <v>0</v>
      </c>
      <c r="D165" s="54">
        <f>+'PROGR-89900'!D165+'PROGR-89300'!D165</f>
        <v>0</v>
      </c>
      <c r="E165" s="54">
        <f>+'PROGR-89900'!E165+'PROGR-89300'!E165</f>
        <v>0</v>
      </c>
      <c r="F165" s="54">
        <f>+'PROGR-89900'!F165+'PROGR-89300'!F165</f>
        <v>0</v>
      </c>
      <c r="G165" s="59">
        <f t="shared" si="6"/>
        <v>0</v>
      </c>
    </row>
    <row r="166" spans="1:7" ht="13.2" hidden="1" x14ac:dyDescent="0.25">
      <c r="A166" s="30" t="s">
        <v>318</v>
      </c>
      <c r="B166" s="31" t="s">
        <v>319</v>
      </c>
      <c r="C166" s="54">
        <f>+'PROGR-89900'!C166+'PROGR-89300'!C166</f>
        <v>0</v>
      </c>
      <c r="D166" s="54">
        <f>+'PROGR-89900'!D166+'PROGR-89300'!D166</f>
        <v>0</v>
      </c>
      <c r="E166" s="54">
        <f>+'PROGR-89900'!E166+'PROGR-89300'!E166</f>
        <v>0</v>
      </c>
      <c r="F166" s="54">
        <f>+'PROGR-89900'!F166+'PROGR-89300'!F166</f>
        <v>0</v>
      </c>
      <c r="G166" s="59">
        <f t="shared" si="6"/>
        <v>0</v>
      </c>
    </row>
    <row r="167" spans="1:7" ht="13.2" hidden="1" x14ac:dyDescent="0.25">
      <c r="A167" s="30" t="s">
        <v>320</v>
      </c>
      <c r="B167" s="31" t="s">
        <v>321</v>
      </c>
      <c r="C167" s="54">
        <f>+'PROGR-89900'!C167+'PROGR-89300'!C167</f>
        <v>0</v>
      </c>
      <c r="D167" s="54">
        <f>+'PROGR-89900'!D167+'PROGR-89300'!D167</f>
        <v>0</v>
      </c>
      <c r="E167" s="54">
        <f>+'PROGR-89900'!E167+'PROGR-89300'!E167</f>
        <v>0</v>
      </c>
      <c r="F167" s="54">
        <f>+'PROGR-89900'!F167+'PROGR-89300'!F167</f>
        <v>0</v>
      </c>
      <c r="G167" s="59">
        <f t="shared" si="6"/>
        <v>0</v>
      </c>
    </row>
    <row r="168" spans="1:7" ht="13.2" hidden="1" x14ac:dyDescent="0.25">
      <c r="A168" s="30" t="s">
        <v>322</v>
      </c>
      <c r="B168" s="31" t="s">
        <v>323</v>
      </c>
      <c r="C168" s="54">
        <f>+'PROGR-89900'!C168+'PROGR-89300'!C168</f>
        <v>0</v>
      </c>
      <c r="D168" s="54">
        <f>+'PROGR-89900'!D168+'PROGR-89300'!D168</f>
        <v>0</v>
      </c>
      <c r="E168" s="54">
        <f>+'PROGR-89900'!E168+'PROGR-89300'!E168</f>
        <v>0</v>
      </c>
      <c r="F168" s="54">
        <f>+'PROGR-89900'!F168+'PROGR-89300'!F168</f>
        <v>0</v>
      </c>
      <c r="G168" s="59">
        <f t="shared" si="6"/>
        <v>0</v>
      </c>
    </row>
    <row r="169" spans="1:7" ht="13.2" hidden="1" x14ac:dyDescent="0.25">
      <c r="A169" s="30" t="s">
        <v>324</v>
      </c>
      <c r="B169" s="31" t="s">
        <v>325</v>
      </c>
      <c r="C169" s="54">
        <f>+'PROGR-89900'!C169+'PROGR-89300'!C169</f>
        <v>0</v>
      </c>
      <c r="D169" s="54">
        <f>+'PROGR-89900'!D169+'PROGR-89300'!D169</f>
        <v>0</v>
      </c>
      <c r="E169" s="54">
        <f>+'PROGR-89900'!E169+'PROGR-89300'!E169</f>
        <v>0</v>
      </c>
      <c r="F169" s="54">
        <f>+'PROGR-89900'!F169+'PROGR-89300'!F169</f>
        <v>0</v>
      </c>
      <c r="G169" s="59">
        <f t="shared" si="6"/>
        <v>0</v>
      </c>
    </row>
    <row r="170" spans="1:7" ht="13.2" hidden="1" x14ac:dyDescent="0.25">
      <c r="A170" s="30" t="s">
        <v>326</v>
      </c>
      <c r="B170" s="31" t="s">
        <v>327</v>
      </c>
      <c r="C170" s="54">
        <f>+'PROGR-89900'!C170+'PROGR-89300'!C170</f>
        <v>0</v>
      </c>
      <c r="D170" s="54">
        <f>+'PROGR-89900'!D170+'PROGR-89300'!D170</f>
        <v>0</v>
      </c>
      <c r="E170" s="54">
        <f>+'PROGR-89900'!E170+'PROGR-89300'!E170</f>
        <v>0</v>
      </c>
      <c r="F170" s="54">
        <f>+'PROGR-89900'!F170+'PROGR-89300'!F170</f>
        <v>0</v>
      </c>
      <c r="G170" s="59">
        <f t="shared" si="6"/>
        <v>0</v>
      </c>
    </row>
    <row r="171" spans="1:7" ht="13.2" hidden="1" x14ac:dyDescent="0.25">
      <c r="A171" s="42" t="s">
        <v>328</v>
      </c>
      <c r="B171" s="43" t="s">
        <v>329</v>
      </c>
      <c r="C171" s="57">
        <f>SUM(C172:C173)</f>
        <v>0</v>
      </c>
      <c r="D171" s="57">
        <f>SUM(D172:D173)</f>
        <v>0</v>
      </c>
      <c r="E171" s="57">
        <f>SUM(E172:E173)</f>
        <v>0</v>
      </c>
      <c r="F171" s="57">
        <f>SUM(F172:F173)</f>
        <v>0</v>
      </c>
      <c r="G171" s="58">
        <f>SUM(G172:G173)</f>
        <v>0</v>
      </c>
    </row>
    <row r="172" spans="1:7" ht="13.2" hidden="1" x14ac:dyDescent="0.25">
      <c r="A172" s="30" t="s">
        <v>330</v>
      </c>
      <c r="B172" s="31" t="s">
        <v>331</v>
      </c>
      <c r="C172" s="54">
        <f>+'PROGR-89900'!C172+'PROGR-89300'!C172</f>
        <v>0</v>
      </c>
      <c r="D172" s="54">
        <f>+'PROGR-89900'!D172+'PROGR-89300'!D172</f>
        <v>0</v>
      </c>
      <c r="E172" s="54">
        <f>+'PROGR-89900'!E172+'PROGR-89300'!E172</f>
        <v>0</v>
      </c>
      <c r="F172" s="54">
        <f>+'PROGR-89900'!F172+'PROGR-89300'!F172</f>
        <v>0</v>
      </c>
      <c r="G172" s="59">
        <f>SUM(C172:F172)</f>
        <v>0</v>
      </c>
    </row>
    <row r="173" spans="1:7" ht="13.2" hidden="1" x14ac:dyDescent="0.25">
      <c r="A173" s="30" t="s">
        <v>332</v>
      </c>
      <c r="B173" s="31" t="s">
        <v>333</v>
      </c>
      <c r="C173" s="54">
        <f>+'PROGR-89900'!C173+'PROGR-89300'!C173</f>
        <v>0</v>
      </c>
      <c r="D173" s="54">
        <f>+'PROGR-89900'!D173+'PROGR-89300'!D173</f>
        <v>0</v>
      </c>
      <c r="E173" s="54">
        <f>+'PROGR-89900'!E173+'PROGR-89300'!E173</f>
        <v>0</v>
      </c>
      <c r="F173" s="54">
        <f>+'PROGR-89900'!F173+'PROGR-89300'!F173</f>
        <v>0</v>
      </c>
      <c r="G173" s="59">
        <f>SUM(C173:F173)</f>
        <v>0</v>
      </c>
    </row>
    <row r="174" spans="1:7" ht="13.2" hidden="1" x14ac:dyDescent="0.25">
      <c r="A174" s="42" t="s">
        <v>334</v>
      </c>
      <c r="B174" s="43" t="s">
        <v>335</v>
      </c>
      <c r="C174" s="57">
        <f>SUM(C175:C179)</f>
        <v>0</v>
      </c>
      <c r="D174" s="57">
        <f>SUM(D175:D179)</f>
        <v>0</v>
      </c>
      <c r="E174" s="57">
        <f>SUM(E175:E179)</f>
        <v>0</v>
      </c>
      <c r="F174" s="57">
        <f>SUM(F175:F179)</f>
        <v>0</v>
      </c>
      <c r="G174" s="58">
        <f>SUM(G175:G179)</f>
        <v>0</v>
      </c>
    </row>
    <row r="175" spans="1:7" ht="13.2" hidden="1" x14ac:dyDescent="0.25">
      <c r="A175" s="30" t="s">
        <v>336</v>
      </c>
      <c r="B175" s="31" t="s">
        <v>337</v>
      </c>
      <c r="C175" s="54">
        <f>+'PROGR-89900'!C175+'PROGR-89300'!C175</f>
        <v>0</v>
      </c>
      <c r="D175" s="54">
        <f>+'PROGR-89900'!D175+'PROGR-89300'!D175</f>
        <v>0</v>
      </c>
      <c r="E175" s="54">
        <f>+'PROGR-89900'!E175+'PROGR-89300'!E175</f>
        <v>0</v>
      </c>
      <c r="F175" s="54">
        <f>+'PROGR-89900'!F175+'PROGR-89300'!F175</f>
        <v>0</v>
      </c>
      <c r="G175" s="59">
        <f>SUM(C175:F175)</f>
        <v>0</v>
      </c>
    </row>
    <row r="176" spans="1:7" ht="13.2" hidden="1" x14ac:dyDescent="0.25">
      <c r="A176" s="30" t="s">
        <v>338</v>
      </c>
      <c r="B176" s="31" t="s">
        <v>339</v>
      </c>
      <c r="C176" s="54">
        <f>+'PROGR-89900'!C176+'PROGR-89300'!C176</f>
        <v>0</v>
      </c>
      <c r="D176" s="54">
        <f>+'PROGR-89900'!D176+'PROGR-89300'!D176</f>
        <v>0</v>
      </c>
      <c r="E176" s="54">
        <f>+'PROGR-89900'!E176+'PROGR-89300'!E176</f>
        <v>0</v>
      </c>
      <c r="F176" s="54">
        <f>+'PROGR-89900'!F176+'PROGR-89300'!F176</f>
        <v>0</v>
      </c>
      <c r="G176" s="59">
        <f>SUM(C176:F176)</f>
        <v>0</v>
      </c>
    </row>
    <row r="177" spans="1:7" ht="13.2" hidden="1" x14ac:dyDescent="0.25">
      <c r="A177" s="30" t="s">
        <v>340</v>
      </c>
      <c r="B177" s="31" t="s">
        <v>341</v>
      </c>
      <c r="C177" s="54">
        <f>+'PROGR-89900'!C177+'PROGR-89300'!C177</f>
        <v>0</v>
      </c>
      <c r="D177" s="54">
        <f>+'PROGR-89900'!D177+'PROGR-89300'!D177</f>
        <v>0</v>
      </c>
      <c r="E177" s="54">
        <f>+'PROGR-89900'!E177+'PROGR-89300'!E177</f>
        <v>0</v>
      </c>
      <c r="F177" s="54">
        <f>+'PROGR-89900'!F177+'PROGR-89300'!F177</f>
        <v>0</v>
      </c>
      <c r="G177" s="59">
        <f>SUM(C177:F177)</f>
        <v>0</v>
      </c>
    </row>
    <row r="178" spans="1:7" ht="13.2" hidden="1" x14ac:dyDescent="0.25">
      <c r="A178" s="30" t="s">
        <v>342</v>
      </c>
      <c r="B178" s="31" t="s">
        <v>343</v>
      </c>
      <c r="C178" s="54">
        <f>+'PROGR-89900'!C178+'PROGR-89300'!C178</f>
        <v>0</v>
      </c>
      <c r="D178" s="54">
        <f>+'PROGR-89900'!D178+'PROGR-89300'!D178</f>
        <v>0</v>
      </c>
      <c r="E178" s="54">
        <f>+'PROGR-89900'!E178+'PROGR-89300'!E178</f>
        <v>0</v>
      </c>
      <c r="F178" s="54">
        <f>+'PROGR-89900'!F178+'PROGR-89300'!F178</f>
        <v>0</v>
      </c>
      <c r="G178" s="59">
        <f>SUM(C178:F178)</f>
        <v>0</v>
      </c>
    </row>
    <row r="179" spans="1:7" ht="13.2" hidden="1" x14ac:dyDescent="0.25">
      <c r="A179" s="30" t="s">
        <v>344</v>
      </c>
      <c r="B179" s="31" t="s">
        <v>345</v>
      </c>
      <c r="C179" s="54">
        <f>+'PROGR-89900'!C179+'PROGR-89300'!C179</f>
        <v>0</v>
      </c>
      <c r="D179" s="54">
        <f>+'PROGR-89900'!D179+'PROGR-89300'!D179</f>
        <v>0</v>
      </c>
      <c r="E179" s="54">
        <f>+'PROGR-89900'!E179+'PROGR-89300'!E179</f>
        <v>0</v>
      </c>
      <c r="F179" s="54">
        <f>+'PROGR-89900'!F179+'PROGR-89300'!F179</f>
        <v>0</v>
      </c>
      <c r="G179" s="59">
        <f>SUM(C179:F179)</f>
        <v>0</v>
      </c>
    </row>
    <row r="180" spans="1:7" ht="13.2" hidden="1" x14ac:dyDescent="0.25">
      <c r="A180" s="42">
        <v>4</v>
      </c>
      <c r="B180" s="43" t="s">
        <v>346</v>
      </c>
      <c r="C180" s="57">
        <f>+C181+C190+C199</f>
        <v>0</v>
      </c>
      <c r="D180" s="57">
        <f>+D181+D190+D199</f>
        <v>0</v>
      </c>
      <c r="E180" s="57">
        <f>+E181+E190+E199</f>
        <v>0</v>
      </c>
      <c r="F180" s="57">
        <f>+F181+F190+F199</f>
        <v>0</v>
      </c>
      <c r="G180" s="58">
        <f>+G181+G190+G199</f>
        <v>0</v>
      </c>
    </row>
    <row r="181" spans="1:7" ht="13.2" hidden="1" x14ac:dyDescent="0.25">
      <c r="A181" s="42" t="s">
        <v>347</v>
      </c>
      <c r="B181" s="43" t="s">
        <v>348</v>
      </c>
      <c r="C181" s="57">
        <f>SUM(C182:C189)</f>
        <v>0</v>
      </c>
      <c r="D181" s="57">
        <f>SUM(D182:D189)</f>
        <v>0</v>
      </c>
      <c r="E181" s="57">
        <f>SUM(E182:E189)</f>
        <v>0</v>
      </c>
      <c r="F181" s="57">
        <f>SUM(F182:F189)</f>
        <v>0</v>
      </c>
      <c r="G181" s="58">
        <f>SUM(G182:G189)</f>
        <v>0</v>
      </c>
    </row>
    <row r="182" spans="1:7" ht="13.2" hidden="1" x14ac:dyDescent="0.25">
      <c r="A182" s="30" t="s">
        <v>349</v>
      </c>
      <c r="B182" s="31" t="s">
        <v>350</v>
      </c>
      <c r="C182" s="54">
        <f>+'PROGR-89900'!C182+'PROGR-89300'!C182</f>
        <v>0</v>
      </c>
      <c r="D182" s="54">
        <f>+'PROGR-89900'!D182+'PROGR-89300'!D182</f>
        <v>0</v>
      </c>
      <c r="E182" s="54">
        <f>+'PROGR-89900'!E182+'PROGR-89300'!E182</f>
        <v>0</v>
      </c>
      <c r="F182" s="54">
        <f>+'PROGR-89900'!F182+'PROGR-89300'!F182</f>
        <v>0</v>
      </c>
      <c r="G182" s="59">
        <f t="shared" ref="G182:G189" si="7">SUM(C182:F182)</f>
        <v>0</v>
      </c>
    </row>
    <row r="183" spans="1:7" ht="13.2" hidden="1" x14ac:dyDescent="0.25">
      <c r="A183" s="30" t="s">
        <v>351</v>
      </c>
      <c r="B183" s="31" t="s">
        <v>352</v>
      </c>
      <c r="C183" s="54">
        <f>+'PROGR-89900'!C183+'PROGR-89300'!C183</f>
        <v>0</v>
      </c>
      <c r="D183" s="54">
        <f>+'PROGR-89900'!D183+'PROGR-89300'!D183</f>
        <v>0</v>
      </c>
      <c r="E183" s="54">
        <f>+'PROGR-89900'!E183+'PROGR-89300'!E183</f>
        <v>0</v>
      </c>
      <c r="F183" s="54">
        <f>+'PROGR-89900'!F183+'PROGR-89300'!F183</f>
        <v>0</v>
      </c>
      <c r="G183" s="59">
        <f t="shared" si="7"/>
        <v>0</v>
      </c>
    </row>
    <row r="184" spans="1:7" ht="13.2" hidden="1" x14ac:dyDescent="0.25">
      <c r="A184" s="30" t="s">
        <v>353</v>
      </c>
      <c r="B184" s="31" t="s">
        <v>354</v>
      </c>
      <c r="C184" s="54">
        <f>+'PROGR-89900'!C184+'PROGR-89300'!C184</f>
        <v>0</v>
      </c>
      <c r="D184" s="54">
        <f>+'PROGR-89900'!D184+'PROGR-89300'!D184</f>
        <v>0</v>
      </c>
      <c r="E184" s="54">
        <f>+'PROGR-89900'!E184+'PROGR-89300'!E184</f>
        <v>0</v>
      </c>
      <c r="F184" s="54">
        <f>+'PROGR-89900'!F184+'PROGR-89300'!F184</f>
        <v>0</v>
      </c>
      <c r="G184" s="59">
        <f t="shared" si="7"/>
        <v>0</v>
      </c>
    </row>
    <row r="185" spans="1:7" ht="13.2" hidden="1" x14ac:dyDescent="0.25">
      <c r="A185" s="30" t="s">
        <v>355</v>
      </c>
      <c r="B185" s="31" t="s">
        <v>356</v>
      </c>
      <c r="C185" s="54">
        <f>+'PROGR-89900'!C185+'PROGR-89300'!C185</f>
        <v>0</v>
      </c>
      <c r="D185" s="54">
        <f>+'PROGR-89900'!D185+'PROGR-89300'!D185</f>
        <v>0</v>
      </c>
      <c r="E185" s="54">
        <f>+'PROGR-89900'!E185+'PROGR-89300'!E185</f>
        <v>0</v>
      </c>
      <c r="F185" s="54">
        <f>+'PROGR-89900'!F185+'PROGR-89300'!F185</f>
        <v>0</v>
      </c>
      <c r="G185" s="59">
        <f t="shared" si="7"/>
        <v>0</v>
      </c>
    </row>
    <row r="186" spans="1:7" ht="13.2" hidden="1" x14ac:dyDescent="0.25">
      <c r="A186" s="30" t="s">
        <v>357</v>
      </c>
      <c r="B186" s="31" t="s">
        <v>358</v>
      </c>
      <c r="C186" s="54">
        <f>+'PROGR-89900'!C186+'PROGR-89300'!C186</f>
        <v>0</v>
      </c>
      <c r="D186" s="54">
        <f>+'PROGR-89900'!D186+'PROGR-89300'!D186</f>
        <v>0</v>
      </c>
      <c r="E186" s="54">
        <f>+'PROGR-89900'!E186+'PROGR-89300'!E186</f>
        <v>0</v>
      </c>
      <c r="F186" s="54">
        <f>+'PROGR-89900'!F186+'PROGR-89300'!F186</f>
        <v>0</v>
      </c>
      <c r="G186" s="59">
        <f t="shared" si="7"/>
        <v>0</v>
      </c>
    </row>
    <row r="187" spans="1:7" ht="13.2" hidden="1" x14ac:dyDescent="0.25">
      <c r="A187" s="30" t="s">
        <v>359</v>
      </c>
      <c r="B187" s="31" t="s">
        <v>360</v>
      </c>
      <c r="C187" s="54">
        <f>+'PROGR-89900'!C187+'PROGR-89300'!C187</f>
        <v>0</v>
      </c>
      <c r="D187" s="54">
        <f>+'PROGR-89900'!D187+'PROGR-89300'!D187</f>
        <v>0</v>
      </c>
      <c r="E187" s="54">
        <f>+'PROGR-89900'!E187+'PROGR-89300'!E187</f>
        <v>0</v>
      </c>
      <c r="F187" s="54">
        <f>+'PROGR-89900'!F187+'PROGR-89300'!F187</f>
        <v>0</v>
      </c>
      <c r="G187" s="59">
        <f t="shared" si="7"/>
        <v>0</v>
      </c>
    </row>
    <row r="188" spans="1:7" ht="13.2" hidden="1" x14ac:dyDescent="0.25">
      <c r="A188" s="30" t="s">
        <v>361</v>
      </c>
      <c r="B188" s="31" t="s">
        <v>362</v>
      </c>
      <c r="C188" s="54">
        <f>+'PROGR-89900'!C188+'PROGR-89300'!C188</f>
        <v>0</v>
      </c>
      <c r="D188" s="54">
        <f>+'PROGR-89900'!D188+'PROGR-89300'!D188</f>
        <v>0</v>
      </c>
      <c r="E188" s="54">
        <f>+'PROGR-89900'!E188+'PROGR-89300'!E188</f>
        <v>0</v>
      </c>
      <c r="F188" s="54">
        <f>+'PROGR-89900'!F188+'PROGR-89300'!F188</f>
        <v>0</v>
      </c>
      <c r="G188" s="59">
        <f t="shared" si="7"/>
        <v>0</v>
      </c>
    </row>
    <row r="189" spans="1:7" ht="13.2" hidden="1" x14ac:dyDescent="0.25">
      <c r="A189" s="30" t="s">
        <v>363</v>
      </c>
      <c r="B189" s="31" t="s">
        <v>364</v>
      </c>
      <c r="C189" s="54">
        <f>+'PROGR-89900'!C189+'PROGR-89300'!C189</f>
        <v>0</v>
      </c>
      <c r="D189" s="54">
        <f>+'PROGR-89900'!D189+'PROGR-89300'!D189</f>
        <v>0</v>
      </c>
      <c r="E189" s="54">
        <f>+'PROGR-89900'!E189+'PROGR-89300'!E189</f>
        <v>0</v>
      </c>
      <c r="F189" s="54">
        <f>+'PROGR-89900'!F189+'PROGR-89300'!F189</f>
        <v>0</v>
      </c>
      <c r="G189" s="59">
        <f t="shared" si="7"/>
        <v>0</v>
      </c>
    </row>
    <row r="190" spans="1:7" ht="13.2" hidden="1" x14ac:dyDescent="0.25">
      <c r="A190" s="42" t="s">
        <v>365</v>
      </c>
      <c r="B190" s="43" t="s">
        <v>366</v>
      </c>
      <c r="C190" s="57">
        <f>SUM(C191:C198)</f>
        <v>0</v>
      </c>
      <c r="D190" s="57">
        <f>SUM(D191:D198)</f>
        <v>0</v>
      </c>
      <c r="E190" s="57">
        <f>SUM(E191:E198)</f>
        <v>0</v>
      </c>
      <c r="F190" s="57">
        <f>SUM(F191:F198)</f>
        <v>0</v>
      </c>
      <c r="G190" s="58">
        <f>SUM(G191:G198)</f>
        <v>0</v>
      </c>
    </row>
    <row r="191" spans="1:7" ht="13.2" hidden="1" x14ac:dyDescent="0.25">
      <c r="A191" s="30" t="s">
        <v>367</v>
      </c>
      <c r="B191" s="31" t="s">
        <v>368</v>
      </c>
      <c r="C191" s="54">
        <f>+'PROGR-89900'!C191+'PROGR-89300'!C191</f>
        <v>0</v>
      </c>
      <c r="D191" s="54">
        <f>+'PROGR-89900'!D191+'PROGR-89300'!D191</f>
        <v>0</v>
      </c>
      <c r="E191" s="54">
        <f>+'PROGR-89900'!E191+'PROGR-89300'!E191</f>
        <v>0</v>
      </c>
      <c r="F191" s="54">
        <f>+'PROGR-89900'!F191+'PROGR-89300'!F191</f>
        <v>0</v>
      </c>
      <c r="G191" s="59">
        <f t="shared" ref="G191:G198" si="8">SUM(C191:F191)</f>
        <v>0</v>
      </c>
    </row>
    <row r="192" spans="1:7" ht="13.2" hidden="1" x14ac:dyDescent="0.25">
      <c r="A192" s="30" t="s">
        <v>369</v>
      </c>
      <c r="B192" s="31" t="s">
        <v>370</v>
      </c>
      <c r="C192" s="54">
        <f>+'PROGR-89900'!C192+'PROGR-89300'!C192</f>
        <v>0</v>
      </c>
      <c r="D192" s="54">
        <f>+'PROGR-89900'!D192+'PROGR-89300'!D192</f>
        <v>0</v>
      </c>
      <c r="E192" s="54">
        <f>+'PROGR-89900'!E192+'PROGR-89300'!E192</f>
        <v>0</v>
      </c>
      <c r="F192" s="54">
        <f>+'PROGR-89900'!F192+'PROGR-89300'!F192</f>
        <v>0</v>
      </c>
      <c r="G192" s="59">
        <f t="shared" si="8"/>
        <v>0</v>
      </c>
    </row>
    <row r="193" spans="1:7" ht="13.2" hidden="1" x14ac:dyDescent="0.25">
      <c r="A193" s="30" t="s">
        <v>371</v>
      </c>
      <c r="B193" s="31" t="s">
        <v>372</v>
      </c>
      <c r="C193" s="54">
        <f>+'PROGR-89900'!C193+'PROGR-89300'!C193</f>
        <v>0</v>
      </c>
      <c r="D193" s="54">
        <f>+'PROGR-89900'!D193+'PROGR-89300'!D193</f>
        <v>0</v>
      </c>
      <c r="E193" s="54">
        <f>+'PROGR-89900'!E193+'PROGR-89300'!E193</f>
        <v>0</v>
      </c>
      <c r="F193" s="54">
        <f>+'PROGR-89900'!F193+'PROGR-89300'!F193</f>
        <v>0</v>
      </c>
      <c r="G193" s="59">
        <f t="shared" si="8"/>
        <v>0</v>
      </c>
    </row>
    <row r="194" spans="1:7" ht="13.2" hidden="1" x14ac:dyDescent="0.25">
      <c r="A194" s="30" t="s">
        <v>373</v>
      </c>
      <c r="B194" s="31" t="s">
        <v>374</v>
      </c>
      <c r="C194" s="54">
        <f>+'PROGR-89900'!C194+'PROGR-89300'!C194</f>
        <v>0</v>
      </c>
      <c r="D194" s="54">
        <f>+'PROGR-89900'!D194+'PROGR-89300'!D194</f>
        <v>0</v>
      </c>
      <c r="E194" s="54">
        <f>+'PROGR-89900'!E194+'PROGR-89300'!E194</f>
        <v>0</v>
      </c>
      <c r="F194" s="54">
        <f>+'PROGR-89900'!F194+'PROGR-89300'!F194</f>
        <v>0</v>
      </c>
      <c r="G194" s="59">
        <f t="shared" si="8"/>
        <v>0</v>
      </c>
    </row>
    <row r="195" spans="1:7" ht="13.2" hidden="1" x14ac:dyDescent="0.25">
      <c r="A195" s="30" t="s">
        <v>375</v>
      </c>
      <c r="B195" s="31" t="s">
        <v>376</v>
      </c>
      <c r="C195" s="54">
        <f>+'PROGR-89900'!C195+'PROGR-89300'!C195</f>
        <v>0</v>
      </c>
      <c r="D195" s="54">
        <f>+'PROGR-89900'!D195+'PROGR-89300'!D195</f>
        <v>0</v>
      </c>
      <c r="E195" s="54">
        <f>+'PROGR-89900'!E195+'PROGR-89300'!E195</f>
        <v>0</v>
      </c>
      <c r="F195" s="54">
        <f>+'PROGR-89900'!F195+'PROGR-89300'!F195</f>
        <v>0</v>
      </c>
      <c r="G195" s="59">
        <f t="shared" si="8"/>
        <v>0</v>
      </c>
    </row>
    <row r="196" spans="1:7" ht="13.2" hidden="1" x14ac:dyDescent="0.25">
      <c r="A196" s="30" t="s">
        <v>377</v>
      </c>
      <c r="B196" s="31" t="s">
        <v>378</v>
      </c>
      <c r="C196" s="54">
        <f>+'PROGR-89900'!C196+'PROGR-89300'!C196</f>
        <v>0</v>
      </c>
      <c r="D196" s="54">
        <f>+'PROGR-89900'!D196+'PROGR-89300'!D196</f>
        <v>0</v>
      </c>
      <c r="E196" s="54">
        <f>+'PROGR-89900'!E196+'PROGR-89300'!E196</f>
        <v>0</v>
      </c>
      <c r="F196" s="54">
        <f>+'PROGR-89900'!F196+'PROGR-89300'!F196</f>
        <v>0</v>
      </c>
      <c r="G196" s="59">
        <f t="shared" si="8"/>
        <v>0</v>
      </c>
    </row>
    <row r="197" spans="1:7" ht="13.2" hidden="1" x14ac:dyDescent="0.25">
      <c r="A197" s="30" t="s">
        <v>379</v>
      </c>
      <c r="B197" s="31" t="s">
        <v>380</v>
      </c>
      <c r="C197" s="54">
        <f>+'PROGR-89900'!C197+'PROGR-89300'!C197</f>
        <v>0</v>
      </c>
      <c r="D197" s="54">
        <f>+'PROGR-89900'!D197+'PROGR-89300'!D197</f>
        <v>0</v>
      </c>
      <c r="E197" s="54">
        <f>+'PROGR-89900'!E197+'PROGR-89300'!E197</f>
        <v>0</v>
      </c>
      <c r="F197" s="54">
        <f>+'PROGR-89900'!F197+'PROGR-89300'!F197</f>
        <v>0</v>
      </c>
      <c r="G197" s="59">
        <f t="shared" si="8"/>
        <v>0</v>
      </c>
    </row>
    <row r="198" spans="1:7" ht="13.2" hidden="1" x14ac:dyDescent="0.25">
      <c r="A198" s="30" t="s">
        <v>381</v>
      </c>
      <c r="B198" s="31" t="s">
        <v>382</v>
      </c>
      <c r="C198" s="54">
        <f>+'PROGR-89900'!C198+'PROGR-89300'!C198</f>
        <v>0</v>
      </c>
      <c r="D198" s="54">
        <f>+'PROGR-89900'!D198+'PROGR-89300'!D198</f>
        <v>0</v>
      </c>
      <c r="E198" s="54">
        <f>+'PROGR-89900'!E198+'PROGR-89300'!E198</f>
        <v>0</v>
      </c>
      <c r="F198" s="54">
        <f>+'PROGR-89900'!F198+'PROGR-89300'!F198</f>
        <v>0</v>
      </c>
      <c r="G198" s="59">
        <f t="shared" si="8"/>
        <v>0</v>
      </c>
    </row>
    <row r="199" spans="1:7" ht="13.2" hidden="1" x14ac:dyDescent="0.25">
      <c r="A199" s="42" t="s">
        <v>383</v>
      </c>
      <c r="B199" s="43" t="s">
        <v>384</v>
      </c>
      <c r="C199" s="57">
        <f>SUM(C200:C201)</f>
        <v>0</v>
      </c>
      <c r="D199" s="57">
        <f>SUM(D200:D201)</f>
        <v>0</v>
      </c>
      <c r="E199" s="57">
        <f>SUM(E200:E201)</f>
        <v>0</v>
      </c>
      <c r="F199" s="57">
        <f>SUM(F200:F201)</f>
        <v>0</v>
      </c>
      <c r="G199" s="58">
        <f>SUM(G200:G201)</f>
        <v>0</v>
      </c>
    </row>
    <row r="200" spans="1:7" ht="13.2" hidden="1" x14ac:dyDescent="0.25">
      <c r="A200" s="30" t="s">
        <v>385</v>
      </c>
      <c r="B200" s="31" t="s">
        <v>386</v>
      </c>
      <c r="C200" s="54">
        <f>+'PROGR-89900'!C200+'PROGR-89300'!C200</f>
        <v>0</v>
      </c>
      <c r="D200" s="54">
        <f>+'PROGR-89900'!D200+'PROGR-89300'!D200</f>
        <v>0</v>
      </c>
      <c r="E200" s="54">
        <f>+'PROGR-89900'!E200+'PROGR-89300'!E200</f>
        <v>0</v>
      </c>
      <c r="F200" s="54">
        <f>+'PROGR-89900'!F200+'PROGR-89300'!F200</f>
        <v>0</v>
      </c>
      <c r="G200" s="59">
        <f>SUM(C200:F200)</f>
        <v>0</v>
      </c>
    </row>
    <row r="201" spans="1:7" ht="13.2" hidden="1" x14ac:dyDescent="0.25">
      <c r="A201" s="30" t="s">
        <v>387</v>
      </c>
      <c r="B201" s="31" t="s">
        <v>388</v>
      </c>
      <c r="C201" s="54">
        <f>+'PROGR-89900'!C201+'PROGR-89300'!C201</f>
        <v>0</v>
      </c>
      <c r="D201" s="54">
        <f>+'PROGR-89900'!D201+'PROGR-89300'!D201</f>
        <v>0</v>
      </c>
      <c r="E201" s="54">
        <f>+'PROGR-89900'!E201+'PROGR-89300'!E201</f>
        <v>0</v>
      </c>
      <c r="F201" s="54">
        <f>+'PROGR-89900'!F201+'PROGR-89300'!F201</f>
        <v>0</v>
      </c>
      <c r="G201" s="59">
        <f>SUM(C201:F201)</f>
        <v>0</v>
      </c>
    </row>
    <row r="202" spans="1:7" ht="13.2" x14ac:dyDescent="0.25">
      <c r="A202" s="42">
        <v>5</v>
      </c>
      <c r="B202" s="43" t="s">
        <v>389</v>
      </c>
      <c r="C202" s="57">
        <f>+C203+C212+C221+C225</f>
        <v>34394444</v>
      </c>
      <c r="D202" s="57">
        <f>+D203+D212+D221+D225</f>
        <v>44394444</v>
      </c>
      <c r="E202" s="57">
        <f>+E203+E212+E221+E225</f>
        <v>34394444</v>
      </c>
      <c r="F202" s="57">
        <f>+F203+F212+F221+F225</f>
        <v>34394443</v>
      </c>
      <c r="G202" s="58">
        <f>+G203+G212+G221+G225</f>
        <v>147577775</v>
      </c>
    </row>
    <row r="203" spans="1:7" ht="13.2" x14ac:dyDescent="0.25">
      <c r="A203" s="42" t="s">
        <v>390</v>
      </c>
      <c r="B203" s="43" t="s">
        <v>391</v>
      </c>
      <c r="C203" s="57">
        <f>SUM(C204:C211)</f>
        <v>20742048</v>
      </c>
      <c r="D203" s="57">
        <f>SUM(D204:D211)</f>
        <v>37109261</v>
      </c>
      <c r="E203" s="57">
        <f>SUM(E204:E211)</f>
        <v>21412239</v>
      </c>
      <c r="F203" s="57">
        <f>SUM(F204:F211)</f>
        <v>16681974</v>
      </c>
      <c r="G203" s="58">
        <f>SUM(G204:G211)</f>
        <v>95945522</v>
      </c>
    </row>
    <row r="204" spans="1:7" ht="13.2" hidden="1" x14ac:dyDescent="0.25">
      <c r="A204" s="30" t="s">
        <v>392</v>
      </c>
      <c r="B204" s="31" t="s">
        <v>393</v>
      </c>
      <c r="C204" s="54">
        <f>+'PROGR-89900'!C204+'PROGR-89300'!C204</f>
        <v>0</v>
      </c>
      <c r="D204" s="54">
        <f>+'PROGR-89900'!D204+'PROGR-89300'!D204</f>
        <v>0</v>
      </c>
      <c r="E204" s="54">
        <f>+'PROGR-89900'!E204+'PROGR-89300'!E204</f>
        <v>0</v>
      </c>
      <c r="F204" s="54">
        <f>+'PROGR-89900'!F204+'PROGR-89300'!F204</f>
        <v>0</v>
      </c>
      <c r="G204" s="59">
        <f t="shared" ref="G204:G211" si="9">SUM(C204:F204)</f>
        <v>0</v>
      </c>
    </row>
    <row r="205" spans="1:7" ht="13.2" hidden="1" x14ac:dyDescent="0.25">
      <c r="A205" s="30" t="s">
        <v>394</v>
      </c>
      <c r="B205" s="31" t="s">
        <v>395</v>
      </c>
      <c r="C205" s="54">
        <f>+'PROGR-89900'!C205+'PROGR-89300'!C205</f>
        <v>0</v>
      </c>
      <c r="D205" s="54">
        <f>+'PROGR-89900'!D205+'PROGR-89300'!D205</f>
        <v>0</v>
      </c>
      <c r="E205" s="54">
        <f>+'PROGR-89900'!E205+'PROGR-89300'!E205</f>
        <v>0</v>
      </c>
      <c r="F205" s="54">
        <f>+'PROGR-89900'!F205+'PROGR-89300'!F205</f>
        <v>0</v>
      </c>
      <c r="G205" s="59">
        <f t="shared" si="9"/>
        <v>0</v>
      </c>
    </row>
    <row r="206" spans="1:7" ht="13.2" x14ac:dyDescent="0.25">
      <c r="A206" s="40" t="s">
        <v>396</v>
      </c>
      <c r="B206" s="31" t="s">
        <v>397</v>
      </c>
      <c r="C206" s="54">
        <f>+'PROGR-89900'!C206+'PROGR-89300'!C206</f>
        <v>710798</v>
      </c>
      <c r="D206" s="54">
        <f>+'PROGR-89900'!D206+'PROGR-89300'!D206</f>
        <v>622297</v>
      </c>
      <c r="E206" s="54">
        <f>+'PROGR-89900'!E206+'PROGR-89300'!E206</f>
        <v>0</v>
      </c>
      <c r="F206" s="54">
        <f>+'PROGR-89900'!F206+'PROGR-89300'!F206</f>
        <v>0</v>
      </c>
      <c r="G206" s="59">
        <f t="shared" si="9"/>
        <v>1333095</v>
      </c>
    </row>
    <row r="207" spans="1:7" ht="13.2" hidden="1" x14ac:dyDescent="0.25">
      <c r="A207" s="40" t="s">
        <v>398</v>
      </c>
      <c r="B207" s="31" t="s">
        <v>399</v>
      </c>
      <c r="C207" s="54">
        <f>+'PROGR-89900'!C207+'PROGR-89300'!C207</f>
        <v>0</v>
      </c>
      <c r="D207" s="54">
        <f>+'PROGR-89900'!D207+'PROGR-89300'!D207</f>
        <v>0</v>
      </c>
      <c r="E207" s="54">
        <f>+'PROGR-89900'!E207+'PROGR-89300'!E207</f>
        <v>0</v>
      </c>
      <c r="F207" s="54">
        <f>+'PROGR-89900'!F207+'PROGR-89300'!F207</f>
        <v>0</v>
      </c>
      <c r="G207" s="59">
        <f t="shared" si="9"/>
        <v>0</v>
      </c>
    </row>
    <row r="208" spans="1:7" ht="13.2" x14ac:dyDescent="0.25">
      <c r="A208" s="40" t="s">
        <v>400</v>
      </c>
      <c r="B208" s="50" t="s">
        <v>601</v>
      </c>
      <c r="C208" s="54">
        <f>+'PROGR-89900'!C208+'PROGR-89300'!C208</f>
        <v>20000000</v>
      </c>
      <c r="D208" s="54">
        <f>+'PROGR-89900'!D208+'PROGR-89300'!D208</f>
        <v>36455714</v>
      </c>
      <c r="E208" s="54">
        <f>+'PROGR-89900'!E208+'PROGR-89300'!E208</f>
        <v>21380989</v>
      </c>
      <c r="F208" s="54">
        <f>+'PROGR-89900'!F208+'PROGR-89300'!F208</f>
        <v>16650724</v>
      </c>
      <c r="G208" s="59">
        <f t="shared" si="9"/>
        <v>94487427</v>
      </c>
    </row>
    <row r="209" spans="1:7" ht="13.2" hidden="1" x14ac:dyDescent="0.25">
      <c r="A209" s="40" t="s">
        <v>402</v>
      </c>
      <c r="B209" s="31" t="s">
        <v>403</v>
      </c>
      <c r="C209" s="54">
        <f>+'PROGR-89900'!C209+'PROGR-89300'!C209</f>
        <v>0</v>
      </c>
      <c r="D209" s="54">
        <f>+'PROGR-89900'!D209+'PROGR-89300'!D209</f>
        <v>0</v>
      </c>
      <c r="E209" s="54">
        <f>+'PROGR-89900'!E209+'PROGR-89300'!E209</f>
        <v>0</v>
      </c>
      <c r="F209" s="54">
        <f>+'PROGR-89900'!F209+'PROGR-89300'!F209</f>
        <v>0</v>
      </c>
      <c r="G209" s="59">
        <f t="shared" si="9"/>
        <v>0</v>
      </c>
    </row>
    <row r="210" spans="1:7" ht="13.2" hidden="1" x14ac:dyDescent="0.25">
      <c r="A210" s="40" t="s">
        <v>404</v>
      </c>
      <c r="B210" s="31" t="s">
        <v>405</v>
      </c>
      <c r="C210" s="54">
        <f>+'PROGR-89900'!C210+'PROGR-89300'!C210</f>
        <v>0</v>
      </c>
      <c r="D210" s="54">
        <f>+'PROGR-89900'!D210+'PROGR-89300'!D210</f>
        <v>0</v>
      </c>
      <c r="E210" s="54">
        <f>+'PROGR-89900'!E210+'PROGR-89300'!E210</f>
        <v>0</v>
      </c>
      <c r="F210" s="54">
        <f>+'PROGR-89900'!F210+'PROGR-89300'!F210</f>
        <v>0</v>
      </c>
      <c r="G210" s="59">
        <f t="shared" si="9"/>
        <v>0</v>
      </c>
    </row>
    <row r="211" spans="1:7" s="4" customFormat="1" ht="13.2" x14ac:dyDescent="0.25">
      <c r="A211" s="40" t="s">
        <v>406</v>
      </c>
      <c r="B211" s="31" t="s">
        <v>407</v>
      </c>
      <c r="C211" s="54">
        <f>+'PROGR-89900'!C211+'PROGR-89300'!C211</f>
        <v>31250</v>
      </c>
      <c r="D211" s="54">
        <f>+'PROGR-89900'!D211+'PROGR-89300'!D211</f>
        <v>31250</v>
      </c>
      <c r="E211" s="54">
        <f>+'PROGR-89900'!E211+'PROGR-89300'!E211</f>
        <v>31250</v>
      </c>
      <c r="F211" s="54">
        <f>+'PROGR-89900'!F211+'PROGR-89300'!F211</f>
        <v>31250</v>
      </c>
      <c r="G211" s="59">
        <f t="shared" si="9"/>
        <v>125000</v>
      </c>
    </row>
    <row r="212" spans="1:7" ht="13.2" hidden="1" x14ac:dyDescent="0.25">
      <c r="A212" s="40" t="s">
        <v>408</v>
      </c>
      <c r="B212" s="43" t="s">
        <v>409</v>
      </c>
      <c r="C212" s="57">
        <f>SUM(C213:C220)</f>
        <v>0</v>
      </c>
      <c r="D212" s="57">
        <f>SUM(D213:D220)</f>
        <v>0</v>
      </c>
      <c r="E212" s="57">
        <f>SUM(E213:E220)</f>
        <v>0</v>
      </c>
      <c r="F212" s="57">
        <f>SUM(F213:F220)</f>
        <v>0</v>
      </c>
      <c r="G212" s="58">
        <f>SUM(G213:G220)</f>
        <v>0</v>
      </c>
    </row>
    <row r="213" spans="1:7" ht="13.2" hidden="1" x14ac:dyDescent="0.25">
      <c r="A213" s="40" t="s">
        <v>410</v>
      </c>
      <c r="B213" s="31" t="s">
        <v>411</v>
      </c>
      <c r="C213" s="54">
        <f>+'PROGR-89900'!C213+'PROGR-89300'!C213</f>
        <v>0</v>
      </c>
      <c r="D213" s="54">
        <f>+'PROGR-89900'!D213+'PROGR-89300'!D213</f>
        <v>0</v>
      </c>
      <c r="E213" s="54">
        <f>+'PROGR-89900'!E213+'PROGR-89300'!E213</f>
        <v>0</v>
      </c>
      <c r="F213" s="54">
        <f>+'PROGR-89900'!F213+'PROGR-89300'!F213</f>
        <v>0</v>
      </c>
      <c r="G213" s="59">
        <f t="shared" ref="G213:G220" si="10">SUM(C213:F213)</f>
        <v>0</v>
      </c>
    </row>
    <row r="214" spans="1:7" ht="13.2" hidden="1" x14ac:dyDescent="0.25">
      <c r="A214" s="40" t="s">
        <v>412</v>
      </c>
      <c r="B214" s="31" t="s">
        <v>413</v>
      </c>
      <c r="C214" s="54">
        <f>+'PROGR-89900'!C214+'PROGR-89300'!C214</f>
        <v>0</v>
      </c>
      <c r="D214" s="54">
        <f>+'PROGR-89900'!D214+'PROGR-89300'!D214</f>
        <v>0</v>
      </c>
      <c r="E214" s="54">
        <f>+'PROGR-89900'!E214+'PROGR-89300'!E214</f>
        <v>0</v>
      </c>
      <c r="F214" s="54">
        <f>+'PROGR-89900'!F214+'PROGR-89300'!F214</f>
        <v>0</v>
      </c>
      <c r="G214" s="59">
        <f t="shared" si="10"/>
        <v>0</v>
      </c>
    </row>
    <row r="215" spans="1:7" ht="13.2" hidden="1" x14ac:dyDescent="0.25">
      <c r="A215" s="40" t="s">
        <v>414</v>
      </c>
      <c r="B215" s="31" t="s">
        <v>415</v>
      </c>
      <c r="C215" s="54">
        <f>+'PROGR-89900'!C215+'PROGR-89300'!C215</f>
        <v>0</v>
      </c>
      <c r="D215" s="54">
        <f>+'PROGR-89900'!D215+'PROGR-89300'!D215</f>
        <v>0</v>
      </c>
      <c r="E215" s="54">
        <f>+'PROGR-89900'!E215+'PROGR-89300'!E215</f>
        <v>0</v>
      </c>
      <c r="F215" s="54">
        <f>+'PROGR-89900'!F215+'PROGR-89300'!F215</f>
        <v>0</v>
      </c>
      <c r="G215" s="59">
        <f t="shared" si="10"/>
        <v>0</v>
      </c>
    </row>
    <row r="216" spans="1:7" ht="13.2" hidden="1" x14ac:dyDescent="0.25">
      <c r="A216" s="40" t="s">
        <v>416</v>
      </c>
      <c r="B216" s="31" t="s">
        <v>417</v>
      </c>
      <c r="C216" s="54">
        <f>+'PROGR-89900'!C216+'PROGR-89300'!C216</f>
        <v>0</v>
      </c>
      <c r="D216" s="54">
        <f>+'PROGR-89900'!D216+'PROGR-89300'!D216</f>
        <v>0</v>
      </c>
      <c r="E216" s="54">
        <f>+'PROGR-89900'!E216+'PROGR-89300'!E216</f>
        <v>0</v>
      </c>
      <c r="F216" s="54">
        <f>+'PROGR-89900'!F216+'PROGR-89300'!F216</f>
        <v>0</v>
      </c>
      <c r="G216" s="59">
        <f t="shared" si="10"/>
        <v>0</v>
      </c>
    </row>
    <row r="217" spans="1:7" ht="13.2" hidden="1" x14ac:dyDescent="0.25">
      <c r="A217" s="40" t="s">
        <v>418</v>
      </c>
      <c r="B217" s="31" t="s">
        <v>419</v>
      </c>
      <c r="C217" s="54">
        <f>+'PROGR-89900'!C217+'PROGR-89300'!C217</f>
        <v>0</v>
      </c>
      <c r="D217" s="54">
        <f>+'PROGR-89900'!D217+'PROGR-89300'!D217</f>
        <v>0</v>
      </c>
      <c r="E217" s="54">
        <f>+'PROGR-89900'!E217+'PROGR-89300'!E217</f>
        <v>0</v>
      </c>
      <c r="F217" s="54">
        <f>+'PROGR-89900'!F217+'PROGR-89300'!F217</f>
        <v>0</v>
      </c>
      <c r="G217" s="59">
        <f t="shared" si="10"/>
        <v>0</v>
      </c>
    </row>
    <row r="218" spans="1:7" ht="13.2" hidden="1" x14ac:dyDescent="0.25">
      <c r="A218" s="40" t="s">
        <v>420</v>
      </c>
      <c r="B218" s="31" t="s">
        <v>421</v>
      </c>
      <c r="C218" s="54">
        <f>+'PROGR-89900'!C218+'PROGR-89300'!C218</f>
        <v>0</v>
      </c>
      <c r="D218" s="54">
        <f>+'PROGR-89900'!D218+'PROGR-89300'!D218</f>
        <v>0</v>
      </c>
      <c r="E218" s="54">
        <f>+'PROGR-89900'!E218+'PROGR-89300'!E218</f>
        <v>0</v>
      </c>
      <c r="F218" s="54">
        <f>+'PROGR-89900'!F218+'PROGR-89300'!F218</f>
        <v>0</v>
      </c>
      <c r="G218" s="59">
        <f t="shared" si="10"/>
        <v>0</v>
      </c>
    </row>
    <row r="219" spans="1:7" ht="13.2" hidden="1" x14ac:dyDescent="0.25">
      <c r="A219" s="40" t="s">
        <v>422</v>
      </c>
      <c r="B219" s="31" t="s">
        <v>423</v>
      </c>
      <c r="C219" s="54">
        <f>+'PROGR-89900'!C219+'PROGR-89300'!C219</f>
        <v>0</v>
      </c>
      <c r="D219" s="54">
        <f>+'PROGR-89900'!D219+'PROGR-89300'!D219</f>
        <v>0</v>
      </c>
      <c r="E219" s="54">
        <f>+'PROGR-89900'!E219+'PROGR-89300'!E219</f>
        <v>0</v>
      </c>
      <c r="F219" s="54">
        <f>+'PROGR-89900'!F219+'PROGR-89300'!F219</f>
        <v>0</v>
      </c>
      <c r="G219" s="59">
        <f t="shared" si="10"/>
        <v>0</v>
      </c>
    </row>
    <row r="220" spans="1:7" ht="13.2" hidden="1" x14ac:dyDescent="0.25">
      <c r="A220" s="40" t="s">
        <v>424</v>
      </c>
      <c r="B220" s="31" t="s">
        <v>425</v>
      </c>
      <c r="C220" s="54">
        <f>+'PROGR-89900'!C220+'PROGR-89300'!C220</f>
        <v>0</v>
      </c>
      <c r="D220" s="54">
        <f>+'PROGR-89900'!D220+'PROGR-89300'!D220</f>
        <v>0</v>
      </c>
      <c r="E220" s="54">
        <f>+'PROGR-89900'!E220+'PROGR-89300'!E220</f>
        <v>0</v>
      </c>
      <c r="F220" s="54">
        <f>+'PROGR-89900'!F220+'PROGR-89300'!F220</f>
        <v>0</v>
      </c>
      <c r="G220" s="59">
        <f t="shared" si="10"/>
        <v>0</v>
      </c>
    </row>
    <row r="221" spans="1:7" ht="13.2" hidden="1" x14ac:dyDescent="0.25">
      <c r="A221" s="40" t="s">
        <v>426</v>
      </c>
      <c r="B221" s="43" t="s">
        <v>427</v>
      </c>
      <c r="C221" s="57">
        <f>SUM(C222:C224)</f>
        <v>0</v>
      </c>
      <c r="D221" s="57">
        <f>SUM(D222:D224)</f>
        <v>0</v>
      </c>
      <c r="E221" s="57">
        <f>SUM(E222:E224)</f>
        <v>0</v>
      </c>
      <c r="F221" s="57">
        <f>SUM(F222:F224)</f>
        <v>0</v>
      </c>
      <c r="G221" s="58">
        <f>SUM(G222:G224)</f>
        <v>0</v>
      </c>
    </row>
    <row r="222" spans="1:7" ht="13.2" hidden="1" x14ac:dyDescent="0.25">
      <c r="A222" s="40" t="s">
        <v>428</v>
      </c>
      <c r="B222" s="31" t="s">
        <v>429</v>
      </c>
      <c r="C222" s="54">
        <f>+'PROGR-89900'!C222+'PROGR-89300'!C222</f>
        <v>0</v>
      </c>
      <c r="D222" s="54">
        <f>+'PROGR-89900'!D222+'PROGR-89300'!D222</f>
        <v>0</v>
      </c>
      <c r="E222" s="54">
        <f>+'PROGR-89900'!E222+'PROGR-89300'!E222</f>
        <v>0</v>
      </c>
      <c r="F222" s="54">
        <f>+'PROGR-89900'!F222+'PROGR-89300'!F222</f>
        <v>0</v>
      </c>
      <c r="G222" s="59">
        <f>SUM(C222:F222)</f>
        <v>0</v>
      </c>
    </row>
    <row r="223" spans="1:7" ht="13.2" hidden="1" x14ac:dyDescent="0.25">
      <c r="A223" s="40" t="s">
        <v>430</v>
      </c>
      <c r="B223" s="31" t="s">
        <v>431</v>
      </c>
      <c r="C223" s="54">
        <f>+'PROGR-89900'!C223+'PROGR-89300'!C223</f>
        <v>0</v>
      </c>
      <c r="D223" s="54">
        <f>+'PROGR-89900'!D223+'PROGR-89300'!D223</f>
        <v>0</v>
      </c>
      <c r="E223" s="54">
        <f>+'PROGR-89900'!E223+'PROGR-89300'!E223</f>
        <v>0</v>
      </c>
      <c r="F223" s="54">
        <f>+'PROGR-89900'!F223+'PROGR-89300'!F223</f>
        <v>0</v>
      </c>
      <c r="G223" s="59">
        <f>SUM(C223:F223)</f>
        <v>0</v>
      </c>
    </row>
    <row r="224" spans="1:7" ht="13.2" hidden="1" x14ac:dyDescent="0.25">
      <c r="A224" s="40" t="s">
        <v>432</v>
      </c>
      <c r="B224" s="31" t="s">
        <v>433</v>
      </c>
      <c r="C224" s="54">
        <f>+'PROGR-89900'!C224+'PROGR-89300'!C224</f>
        <v>0</v>
      </c>
      <c r="D224" s="54">
        <f>+'PROGR-89900'!D224+'PROGR-89300'!D224</f>
        <v>0</v>
      </c>
      <c r="E224" s="54">
        <f>+'PROGR-89900'!E224+'PROGR-89300'!E224</f>
        <v>0</v>
      </c>
      <c r="F224" s="54">
        <f>+'PROGR-89900'!F224+'PROGR-89300'!F224</f>
        <v>0</v>
      </c>
      <c r="G224" s="59">
        <f>SUM(C224:F224)</f>
        <v>0</v>
      </c>
    </row>
    <row r="225" spans="1:7" ht="13.2" x14ac:dyDescent="0.25">
      <c r="A225" s="42" t="s">
        <v>434</v>
      </c>
      <c r="B225" s="43" t="s">
        <v>435</v>
      </c>
      <c r="C225" s="57">
        <f>SUM(C226:C229)</f>
        <v>13652396</v>
      </c>
      <c r="D225" s="57">
        <f>SUM(D226:D229)</f>
        <v>7285183</v>
      </c>
      <c r="E225" s="57">
        <f>SUM(E226:E229)</f>
        <v>12982205</v>
      </c>
      <c r="F225" s="57">
        <f>SUM(F226:F229)</f>
        <v>17712469</v>
      </c>
      <c r="G225" s="58">
        <f>SUM(G226:G229)</f>
        <v>51632253</v>
      </c>
    </row>
    <row r="226" spans="1:7" ht="13.2" hidden="1" x14ac:dyDescent="0.25">
      <c r="A226" s="40" t="s">
        <v>436</v>
      </c>
      <c r="B226" s="31" t="s">
        <v>437</v>
      </c>
      <c r="C226" s="54">
        <f>+'PROGR-89900'!C226+'PROGR-89300'!C226</f>
        <v>0</v>
      </c>
      <c r="D226" s="54">
        <f>+'PROGR-89900'!D226+'PROGR-89300'!D226</f>
        <v>0</v>
      </c>
      <c r="E226" s="54">
        <f>+'PROGR-89900'!E226+'PROGR-89300'!E226</f>
        <v>0</v>
      </c>
      <c r="F226" s="54">
        <f>+'PROGR-89900'!F226+'PROGR-89300'!F226</f>
        <v>0</v>
      </c>
      <c r="G226" s="59">
        <f>SUM(C226:F226)</f>
        <v>0</v>
      </c>
    </row>
    <row r="227" spans="1:7" ht="13.2" hidden="1" x14ac:dyDescent="0.25">
      <c r="A227" s="40" t="s">
        <v>438</v>
      </c>
      <c r="B227" s="31" t="s">
        <v>439</v>
      </c>
      <c r="C227" s="54">
        <f>+'PROGR-89900'!C227+'PROGR-89300'!C227</f>
        <v>0</v>
      </c>
      <c r="D227" s="54">
        <f>+'PROGR-89900'!D227+'PROGR-89300'!D227</f>
        <v>0</v>
      </c>
      <c r="E227" s="54">
        <f>+'PROGR-89900'!E227+'PROGR-89300'!E227</f>
        <v>0</v>
      </c>
      <c r="F227" s="54">
        <f>+'PROGR-89900'!F227+'PROGR-89300'!F227</f>
        <v>0</v>
      </c>
      <c r="G227" s="59">
        <f>SUM(C227:F227)</f>
        <v>0</v>
      </c>
    </row>
    <row r="228" spans="1:7" ht="13.2" x14ac:dyDescent="0.25">
      <c r="A228" s="40" t="s">
        <v>440</v>
      </c>
      <c r="B228" s="31" t="s">
        <v>441</v>
      </c>
      <c r="C228" s="54">
        <f>+'PROGR-89900'!C228+'PROGR-89300'!C228</f>
        <v>13652396</v>
      </c>
      <c r="D228" s="54">
        <f>+'PROGR-89900'!D228+'PROGR-89300'!D228</f>
        <v>7285183</v>
      </c>
      <c r="E228" s="54">
        <f>+'PROGR-89900'!E228+'PROGR-89300'!E228</f>
        <v>12982205</v>
      </c>
      <c r="F228" s="54">
        <f>+'PROGR-89900'!F228+'PROGR-89300'!F228</f>
        <v>17712469</v>
      </c>
      <c r="G228" s="59">
        <f>SUM(C228:F228)</f>
        <v>51632253</v>
      </c>
    </row>
    <row r="229" spans="1:7" ht="13.2" hidden="1" x14ac:dyDescent="0.25">
      <c r="A229" s="30" t="s">
        <v>442</v>
      </c>
      <c r="B229" s="31" t="s">
        <v>443</v>
      </c>
      <c r="C229" s="54">
        <f>+'PROGR-89900'!C229+'PROGR-89300'!C229</f>
        <v>0</v>
      </c>
      <c r="D229" s="54">
        <f>+'PROGR-89900'!D229+'PROGR-89300'!D229</f>
        <v>0</v>
      </c>
      <c r="E229" s="54">
        <f>+'PROGR-89900'!E229+'PROGR-89300'!E229</f>
        <v>0</v>
      </c>
      <c r="F229" s="54">
        <f>+'PROGR-89900'!F229+'PROGR-89300'!F229</f>
        <v>0</v>
      </c>
      <c r="G229" s="59">
        <f>SUM(C229:F229)</f>
        <v>0</v>
      </c>
    </row>
    <row r="230" spans="1:7" ht="13.2" x14ac:dyDescent="0.25">
      <c r="A230" s="42">
        <v>6</v>
      </c>
      <c r="B230" s="43" t="s">
        <v>444</v>
      </c>
      <c r="C230" s="57">
        <f>+C231+C241+C246+C252+C257+C259+C262</f>
        <v>701046149</v>
      </c>
      <c r="D230" s="57">
        <f>+D231+D241+D246+D252+D257+D259+D262</f>
        <v>522059087</v>
      </c>
      <c r="E230" s="57">
        <f>+E231+E241+E246+E252+E257+E259+E262</f>
        <v>522059087</v>
      </c>
      <c r="F230" s="57">
        <f>+F231+F241+F246+F252+F257+F259+F262</f>
        <v>522059087</v>
      </c>
      <c r="G230" s="57">
        <f>+G231+G241+G246+G252+G257+G259+G262</f>
        <v>2267223410</v>
      </c>
    </row>
    <row r="231" spans="1:7" ht="13.2" x14ac:dyDescent="0.25">
      <c r="A231" s="42" t="s">
        <v>445</v>
      </c>
      <c r="B231" s="43" t="s">
        <v>446</v>
      </c>
      <c r="C231" s="57">
        <f>SUM(C232:C240)</f>
        <v>528439591</v>
      </c>
      <c r="D231" s="57">
        <f>SUM(D232:D240)</f>
        <v>482184087</v>
      </c>
      <c r="E231" s="57">
        <f>SUM(E232:E240)</f>
        <v>482184087</v>
      </c>
      <c r="F231" s="57">
        <f>SUM(F232:F240)</f>
        <v>482184087</v>
      </c>
      <c r="G231" s="57">
        <f>SUM(G232:G240)</f>
        <v>1974991852</v>
      </c>
    </row>
    <row r="232" spans="1:7" ht="13.2" hidden="1" x14ac:dyDescent="0.25">
      <c r="A232" s="30" t="s">
        <v>447</v>
      </c>
      <c r="B232" s="31" t="s">
        <v>448</v>
      </c>
      <c r="C232" s="54">
        <f>+'PROGR-89900'!C232+'PROGR-89300'!C232</f>
        <v>0</v>
      </c>
      <c r="D232" s="54">
        <f>+'PROGR-89900'!D232+'PROGR-89300'!D232</f>
        <v>0</v>
      </c>
      <c r="E232" s="54">
        <f>+'PROGR-89900'!E232+'PROGR-89300'!E232</f>
        <v>0</v>
      </c>
      <c r="F232" s="54">
        <f>+'PROGR-89900'!F232+'PROGR-89300'!F232</f>
        <v>0</v>
      </c>
      <c r="G232" s="59">
        <f t="shared" ref="G232:G240" si="11">SUM(C232:F232)</f>
        <v>0</v>
      </c>
    </row>
    <row r="233" spans="1:7" ht="13.2" hidden="1" x14ac:dyDescent="0.25">
      <c r="A233" s="30" t="s">
        <v>449</v>
      </c>
      <c r="B233" s="31" t="s">
        <v>450</v>
      </c>
      <c r="C233" s="54">
        <f>+'PROGR-89900'!C233+'PROGR-89300'!C233</f>
        <v>0</v>
      </c>
      <c r="D233" s="54">
        <f>+'PROGR-89900'!D233+'PROGR-89300'!D233</f>
        <v>0</v>
      </c>
      <c r="E233" s="54">
        <f>+'PROGR-89900'!E233+'PROGR-89300'!E233</f>
        <v>0</v>
      </c>
      <c r="F233" s="54">
        <f>+'PROGR-89900'!F233+'PROGR-89300'!F233</f>
        <v>0</v>
      </c>
      <c r="G233" s="59">
        <f t="shared" si="11"/>
        <v>0</v>
      </c>
    </row>
    <row r="234" spans="1:7" ht="13.2" x14ac:dyDescent="0.25">
      <c r="A234" s="30" t="s">
        <v>451</v>
      </c>
      <c r="B234" s="31" t="s">
        <v>452</v>
      </c>
      <c r="C234" s="54">
        <f>+'PROGR-89900'!C234+'PROGR-89300'!C234</f>
        <v>528439591</v>
      </c>
      <c r="D234" s="54">
        <f>+'PROGR-89900'!D234+'PROGR-89300'!D234</f>
        <v>482184087</v>
      </c>
      <c r="E234" s="54">
        <f>+'PROGR-89900'!E234+'PROGR-89300'!E234</f>
        <v>482184087</v>
      </c>
      <c r="F234" s="54">
        <f>+'PROGR-89900'!F234+'PROGR-89300'!F234</f>
        <v>482184087</v>
      </c>
      <c r="G234" s="59">
        <f t="shared" si="11"/>
        <v>1974991852</v>
      </c>
    </row>
    <row r="235" spans="1:7" ht="13.2" hidden="1" x14ac:dyDescent="0.25">
      <c r="A235" s="30" t="s">
        <v>453</v>
      </c>
      <c r="B235" s="31" t="s">
        <v>454</v>
      </c>
      <c r="C235" s="54">
        <f>+'PROGR-89900'!C235+'PROGR-89300'!C235</f>
        <v>0</v>
      </c>
      <c r="D235" s="54">
        <f>+'PROGR-89900'!D235+'PROGR-89300'!D235</f>
        <v>0</v>
      </c>
      <c r="E235" s="54">
        <f>+'PROGR-89900'!E235+'PROGR-89300'!E235</f>
        <v>0</v>
      </c>
      <c r="F235" s="54">
        <f>+'PROGR-89900'!F235+'PROGR-89300'!F235</f>
        <v>0</v>
      </c>
      <c r="G235" s="59">
        <f t="shared" si="11"/>
        <v>0</v>
      </c>
    </row>
    <row r="236" spans="1:7" ht="13.2" hidden="1" x14ac:dyDescent="0.25">
      <c r="A236" s="30" t="s">
        <v>455</v>
      </c>
      <c r="B236" s="31" t="s">
        <v>456</v>
      </c>
      <c r="C236" s="54">
        <f>+'PROGR-89900'!C236+'PROGR-89300'!C236</f>
        <v>0</v>
      </c>
      <c r="D236" s="54">
        <f>+'PROGR-89900'!D236+'PROGR-89300'!D236</f>
        <v>0</v>
      </c>
      <c r="E236" s="54">
        <f>+'PROGR-89900'!E236+'PROGR-89300'!E236</f>
        <v>0</v>
      </c>
      <c r="F236" s="54">
        <f>+'PROGR-89900'!F236+'PROGR-89300'!F236</f>
        <v>0</v>
      </c>
      <c r="G236" s="59">
        <f t="shared" si="11"/>
        <v>0</v>
      </c>
    </row>
    <row r="237" spans="1:7" ht="13.2" hidden="1" x14ac:dyDescent="0.25">
      <c r="A237" s="30" t="s">
        <v>457</v>
      </c>
      <c r="B237" s="31" t="s">
        <v>458</v>
      </c>
      <c r="C237" s="54">
        <f>+'PROGR-89900'!C237+'PROGR-89300'!C237</f>
        <v>0</v>
      </c>
      <c r="D237" s="54">
        <f>+'PROGR-89900'!D237+'PROGR-89300'!D237</f>
        <v>0</v>
      </c>
      <c r="E237" s="54">
        <f>+'PROGR-89900'!E237+'PROGR-89300'!E237</f>
        <v>0</v>
      </c>
      <c r="F237" s="54">
        <f>+'PROGR-89900'!F237+'PROGR-89300'!F237</f>
        <v>0</v>
      </c>
      <c r="G237" s="59">
        <f t="shared" si="11"/>
        <v>0</v>
      </c>
    </row>
    <row r="238" spans="1:7" ht="13.2" hidden="1" x14ac:dyDescent="0.25">
      <c r="A238" s="30" t="s">
        <v>459</v>
      </c>
      <c r="B238" s="31" t="s">
        <v>460</v>
      </c>
      <c r="C238" s="54">
        <f>+'PROGR-89900'!C238+'PROGR-89300'!C238</f>
        <v>0</v>
      </c>
      <c r="D238" s="54">
        <f>+'PROGR-89900'!D238+'PROGR-89300'!D238</f>
        <v>0</v>
      </c>
      <c r="E238" s="54">
        <f>+'PROGR-89900'!E238+'PROGR-89300'!E238</f>
        <v>0</v>
      </c>
      <c r="F238" s="54">
        <f>+'PROGR-89900'!F238+'PROGR-89300'!F238</f>
        <v>0</v>
      </c>
      <c r="G238" s="59">
        <f t="shared" si="11"/>
        <v>0</v>
      </c>
    </row>
    <row r="239" spans="1:7" ht="13.2" hidden="1" x14ac:dyDescent="0.25">
      <c r="A239" s="30" t="s">
        <v>461</v>
      </c>
      <c r="B239" s="31" t="s">
        <v>462</v>
      </c>
      <c r="C239" s="54">
        <f>+'PROGR-89900'!C239+'PROGR-89300'!C239</f>
        <v>0</v>
      </c>
      <c r="D239" s="54">
        <f>+'PROGR-89900'!D239+'PROGR-89300'!D239</f>
        <v>0</v>
      </c>
      <c r="E239" s="54">
        <f>+'PROGR-89900'!E239+'PROGR-89300'!E239</f>
        <v>0</v>
      </c>
      <c r="F239" s="54">
        <f>+'PROGR-89900'!F239+'PROGR-89300'!F239</f>
        <v>0</v>
      </c>
      <c r="G239" s="59">
        <f t="shared" si="11"/>
        <v>0</v>
      </c>
    </row>
    <row r="240" spans="1:7" ht="13.2" hidden="1" x14ac:dyDescent="0.25">
      <c r="A240" s="30" t="s">
        <v>463</v>
      </c>
      <c r="B240" s="31" t="s">
        <v>464</v>
      </c>
      <c r="C240" s="54">
        <f>+'PROGR-89900'!C240+'PROGR-89300'!C240</f>
        <v>0</v>
      </c>
      <c r="D240" s="54">
        <f>+'PROGR-89900'!D240+'PROGR-89300'!D240</f>
        <v>0</v>
      </c>
      <c r="E240" s="54">
        <f>+'PROGR-89900'!E240+'PROGR-89300'!E240</f>
        <v>0</v>
      </c>
      <c r="F240" s="54">
        <f>+'PROGR-89900'!F240+'PROGR-89300'!F240</f>
        <v>0</v>
      </c>
      <c r="G240" s="59">
        <f t="shared" si="11"/>
        <v>0</v>
      </c>
    </row>
    <row r="241" spans="1:7" ht="13.2" x14ac:dyDescent="0.25">
      <c r="A241" s="42" t="s">
        <v>465</v>
      </c>
      <c r="B241" s="43" t="s">
        <v>466</v>
      </c>
      <c r="C241" s="57">
        <f>SUM(C242:C245)</f>
        <v>3625000</v>
      </c>
      <c r="D241" s="57">
        <f>SUM(D242:D245)</f>
        <v>3625000</v>
      </c>
      <c r="E241" s="57">
        <f>SUM(E242:E245)</f>
        <v>3625000</v>
      </c>
      <c r="F241" s="57">
        <f>SUM(F242:F245)</f>
        <v>3625000</v>
      </c>
      <c r="G241" s="58">
        <f>SUM(G242:G245)</f>
        <v>14500000</v>
      </c>
    </row>
    <row r="242" spans="1:7" ht="13.2" hidden="1" x14ac:dyDescent="0.25">
      <c r="A242" s="30" t="s">
        <v>467</v>
      </c>
      <c r="B242" s="31" t="s">
        <v>468</v>
      </c>
      <c r="C242" s="54">
        <f>+'PROGR-89900'!C242+'PROGR-89300'!C242</f>
        <v>0</v>
      </c>
      <c r="D242" s="54">
        <f>+'PROGR-89900'!D242+'PROGR-89300'!D242</f>
        <v>0</v>
      </c>
      <c r="E242" s="54">
        <f>+'PROGR-89900'!E242+'PROGR-89300'!E242</f>
        <v>0</v>
      </c>
      <c r="F242" s="54">
        <f>+'PROGR-89900'!F242+'PROGR-89300'!F242</f>
        <v>0</v>
      </c>
      <c r="G242" s="59">
        <f>SUM(C242:F242)</f>
        <v>0</v>
      </c>
    </row>
    <row r="243" spans="1:7" ht="13.2" hidden="1" x14ac:dyDescent="0.25">
      <c r="A243" s="30" t="s">
        <v>469</v>
      </c>
      <c r="B243" s="31" t="s">
        <v>470</v>
      </c>
      <c r="C243" s="54">
        <f>+'PROGR-89900'!C243+'PROGR-89300'!C243</f>
        <v>0</v>
      </c>
      <c r="D243" s="54">
        <f>+'PROGR-89900'!D243+'PROGR-89300'!D243</f>
        <v>0</v>
      </c>
      <c r="E243" s="54">
        <f>+'PROGR-89900'!E243+'PROGR-89300'!E243</f>
        <v>0</v>
      </c>
      <c r="F243" s="54">
        <f>+'PROGR-89900'!F243+'PROGR-89300'!F243</f>
        <v>0</v>
      </c>
      <c r="G243" s="59">
        <f>SUM(C243:F243)</f>
        <v>0</v>
      </c>
    </row>
    <row r="244" spans="1:7" ht="13.2" hidden="1" x14ac:dyDescent="0.25">
      <c r="A244" s="30" t="s">
        <v>471</v>
      </c>
      <c r="B244" s="31" t="s">
        <v>472</v>
      </c>
      <c r="C244" s="54">
        <f>+'PROGR-89900'!C244+'PROGR-89300'!C244</f>
        <v>0</v>
      </c>
      <c r="D244" s="54">
        <f>+'PROGR-89900'!D244+'PROGR-89300'!D244</f>
        <v>0</v>
      </c>
      <c r="E244" s="54">
        <f>+'PROGR-89900'!E244+'PROGR-89300'!E244</f>
        <v>0</v>
      </c>
      <c r="F244" s="54">
        <f>+'PROGR-89900'!F244+'PROGR-89300'!F244</f>
        <v>0</v>
      </c>
      <c r="G244" s="59">
        <f>SUM(C244:F244)</f>
        <v>0</v>
      </c>
    </row>
    <row r="245" spans="1:7" ht="13.2" x14ac:dyDescent="0.25">
      <c r="A245" s="30" t="s">
        <v>473</v>
      </c>
      <c r="B245" s="31" t="s">
        <v>474</v>
      </c>
      <c r="C245" s="54">
        <f>+'PROGR-89900'!C245+'PROGR-89300'!C245</f>
        <v>3625000</v>
      </c>
      <c r="D245" s="54">
        <f>+'PROGR-89900'!D245+'PROGR-89300'!D245</f>
        <v>3625000</v>
      </c>
      <c r="E245" s="54">
        <f>+'PROGR-89900'!E245+'PROGR-89300'!E245</f>
        <v>3625000</v>
      </c>
      <c r="F245" s="54">
        <f>+'PROGR-89900'!F245+'PROGR-89300'!F245</f>
        <v>3625000</v>
      </c>
      <c r="G245" s="59">
        <f>SUM(C245:F245)</f>
        <v>14500000</v>
      </c>
    </row>
    <row r="246" spans="1:7" ht="13.2" x14ac:dyDescent="0.25">
      <c r="A246" s="42" t="s">
        <v>475</v>
      </c>
      <c r="B246" s="43" t="s">
        <v>476</v>
      </c>
      <c r="C246" s="57">
        <f>SUM(C247:C251)</f>
        <v>37241558</v>
      </c>
      <c r="D246" s="57">
        <f>SUM(D247:D251)</f>
        <v>11250000</v>
      </c>
      <c r="E246" s="57">
        <f>SUM(E247:E251)</f>
        <v>11250000</v>
      </c>
      <c r="F246" s="57">
        <f>SUM(F247:F251)</f>
        <v>11250000</v>
      </c>
      <c r="G246" s="58">
        <f>SUM(G247:G251)</f>
        <v>70991558</v>
      </c>
    </row>
    <row r="247" spans="1:7" ht="13.2" x14ac:dyDescent="0.25">
      <c r="A247" s="30" t="s">
        <v>477</v>
      </c>
      <c r="B247" s="31" t="s">
        <v>478</v>
      </c>
      <c r="C247" s="54">
        <f>+'PROGR-89900'!C247+'PROGR-89300'!C247</f>
        <v>19250000</v>
      </c>
      <c r="D247" s="54">
        <f>+'PROGR-89900'!D247+'PROGR-89300'!D247</f>
        <v>11250000</v>
      </c>
      <c r="E247" s="54">
        <f>+'PROGR-89900'!E247+'PROGR-89300'!E247</f>
        <v>11250000</v>
      </c>
      <c r="F247" s="54">
        <f>+'PROGR-89900'!F247+'PROGR-89300'!F247</f>
        <v>11250000</v>
      </c>
      <c r="G247" s="59">
        <f>SUM(C247:F247)</f>
        <v>53000000</v>
      </c>
    </row>
    <row r="248" spans="1:7" ht="13.2" hidden="1" x14ac:dyDescent="0.25">
      <c r="A248" s="30" t="s">
        <v>479</v>
      </c>
      <c r="B248" s="31" t="s">
        <v>480</v>
      </c>
      <c r="C248" s="54">
        <f>+'PROGR-89900'!C248+'PROGR-89300'!C248</f>
        <v>0</v>
      </c>
      <c r="D248" s="54">
        <f>+'PROGR-89900'!D248+'PROGR-89300'!D248</f>
        <v>0</v>
      </c>
      <c r="E248" s="54">
        <f>+'PROGR-89900'!E248+'PROGR-89300'!E248</f>
        <v>0</v>
      </c>
      <c r="F248" s="54">
        <f>+'PROGR-89900'!F248+'PROGR-89300'!F248</f>
        <v>0</v>
      </c>
      <c r="G248" s="59">
        <f>SUM(C248:F248)</f>
        <v>0</v>
      </c>
    </row>
    <row r="249" spans="1:7" ht="13.2" hidden="1" x14ac:dyDescent="0.25">
      <c r="A249" s="30" t="s">
        <v>481</v>
      </c>
      <c r="B249" s="31" t="s">
        <v>482</v>
      </c>
      <c r="C249" s="54">
        <f>+'PROGR-89900'!C249+'PROGR-89300'!C249</f>
        <v>0</v>
      </c>
      <c r="D249" s="54">
        <f>+'PROGR-89900'!D249+'PROGR-89300'!D249</f>
        <v>0</v>
      </c>
      <c r="E249" s="54">
        <f>+'PROGR-89900'!E249+'PROGR-89300'!E249</f>
        <v>0</v>
      </c>
      <c r="F249" s="54">
        <f>+'PROGR-89900'!F249+'PROGR-89300'!F249</f>
        <v>0</v>
      </c>
      <c r="G249" s="59">
        <f>SUM(C249:F249)</f>
        <v>0</v>
      </c>
    </row>
    <row r="250" spans="1:7" ht="13.2" hidden="1" x14ac:dyDescent="0.25">
      <c r="A250" s="30" t="s">
        <v>483</v>
      </c>
      <c r="B250" s="31" t="s">
        <v>484</v>
      </c>
      <c r="C250" s="54">
        <f>+'PROGR-89900'!C250+'PROGR-89300'!C250</f>
        <v>0</v>
      </c>
      <c r="D250" s="54">
        <f>+'PROGR-89900'!D250+'PROGR-89300'!D250</f>
        <v>0</v>
      </c>
      <c r="E250" s="54">
        <f>+'PROGR-89900'!E250+'PROGR-89300'!E250</f>
        <v>0</v>
      </c>
      <c r="F250" s="54">
        <f>+'PROGR-89900'!F250+'PROGR-89300'!F250</f>
        <v>0</v>
      </c>
      <c r="G250" s="59">
        <f>SUM(C250:F250)</f>
        <v>0</v>
      </c>
    </row>
    <row r="251" spans="1:7" ht="13.2" x14ac:dyDescent="0.25">
      <c r="A251" s="30" t="s">
        <v>485</v>
      </c>
      <c r="B251" s="31" t="s">
        <v>486</v>
      </c>
      <c r="C251" s="54">
        <f>+'PROGR-89900'!C251+'PROGR-89300'!C251</f>
        <v>17991558</v>
      </c>
      <c r="D251" s="54">
        <f>+'PROGR-89900'!D251+'PROGR-89300'!D251</f>
        <v>0</v>
      </c>
      <c r="E251" s="54">
        <f>+'PROGR-89900'!E251+'PROGR-89300'!E251</f>
        <v>0</v>
      </c>
      <c r="F251" s="54">
        <f>+'PROGR-89900'!F251+'PROGR-89300'!F251</f>
        <v>0</v>
      </c>
      <c r="G251" s="59">
        <f>SUM(C251:F251)</f>
        <v>17991558</v>
      </c>
    </row>
    <row r="252" spans="1:7" ht="13.2" hidden="1" x14ac:dyDescent="0.25">
      <c r="A252" s="42" t="s">
        <v>487</v>
      </c>
      <c r="B252" s="43" t="s">
        <v>488</v>
      </c>
      <c r="C252" s="57">
        <f>SUM(C253:C256)</f>
        <v>0</v>
      </c>
      <c r="D252" s="57">
        <f>SUM(D253:D256)</f>
        <v>0</v>
      </c>
      <c r="E252" s="57">
        <f>SUM(E253:E256)</f>
        <v>0</v>
      </c>
      <c r="F252" s="57">
        <f>SUM(F253:F256)</f>
        <v>0</v>
      </c>
      <c r="G252" s="58">
        <f>SUM(G253:G256)</f>
        <v>0</v>
      </c>
    </row>
    <row r="253" spans="1:7" ht="13.2" hidden="1" x14ac:dyDescent="0.25">
      <c r="A253" s="30" t="s">
        <v>489</v>
      </c>
      <c r="B253" s="31" t="s">
        <v>490</v>
      </c>
      <c r="C253" s="54">
        <f>+'PROGR-89900'!C253+'PROGR-89300'!C253</f>
        <v>0</v>
      </c>
      <c r="D253" s="54">
        <f>+'PROGR-89900'!D253+'PROGR-89300'!D253</f>
        <v>0</v>
      </c>
      <c r="E253" s="54">
        <f>+'PROGR-89900'!E253+'PROGR-89300'!E253</f>
        <v>0</v>
      </c>
      <c r="F253" s="54">
        <f>+'PROGR-89900'!F253+'PROGR-89300'!F253</f>
        <v>0</v>
      </c>
      <c r="G253" s="59">
        <f>SUM(C253:F253)</f>
        <v>0</v>
      </c>
    </row>
    <row r="254" spans="1:7" ht="13.2" hidden="1" x14ac:dyDescent="0.25">
      <c r="A254" s="30" t="s">
        <v>491</v>
      </c>
      <c r="B254" s="31" t="s">
        <v>492</v>
      </c>
      <c r="C254" s="54">
        <f>+'PROGR-89900'!C254+'PROGR-89300'!C254</f>
        <v>0</v>
      </c>
      <c r="D254" s="54">
        <f>+'PROGR-89900'!D254+'PROGR-89300'!D254</f>
        <v>0</v>
      </c>
      <c r="E254" s="54">
        <f>+'PROGR-89900'!E254+'PROGR-89300'!E254</f>
        <v>0</v>
      </c>
      <c r="F254" s="54">
        <f>+'PROGR-89900'!F254+'PROGR-89300'!F254</f>
        <v>0</v>
      </c>
      <c r="G254" s="59">
        <f>SUM(C254:F254)</f>
        <v>0</v>
      </c>
    </row>
    <row r="255" spans="1:7" ht="13.2" hidden="1" x14ac:dyDescent="0.25">
      <c r="A255" s="30" t="s">
        <v>493</v>
      </c>
      <c r="B255" s="31" t="s">
        <v>494</v>
      </c>
      <c r="C255" s="54">
        <f>+'PROGR-89900'!C255+'PROGR-89300'!C255</f>
        <v>0</v>
      </c>
      <c r="D255" s="54">
        <f>+'PROGR-89900'!D255+'PROGR-89300'!D255</f>
        <v>0</v>
      </c>
      <c r="E255" s="54">
        <f>+'PROGR-89900'!E255+'PROGR-89300'!E255</f>
        <v>0</v>
      </c>
      <c r="F255" s="54">
        <f>+'PROGR-89900'!F255+'PROGR-89300'!F255</f>
        <v>0</v>
      </c>
      <c r="G255" s="59">
        <f>SUM(C255:F255)</f>
        <v>0</v>
      </c>
    </row>
    <row r="256" spans="1:7" ht="13.2" hidden="1" x14ac:dyDescent="0.25">
      <c r="A256" s="30" t="s">
        <v>495</v>
      </c>
      <c r="B256" s="31" t="s">
        <v>496</v>
      </c>
      <c r="C256" s="54">
        <f>+'PROGR-89900'!C256+'PROGR-89300'!C256</f>
        <v>0</v>
      </c>
      <c r="D256" s="54">
        <f>+'PROGR-89900'!D256+'PROGR-89300'!D256</f>
        <v>0</v>
      </c>
      <c r="E256" s="54">
        <f>+'PROGR-89900'!E256+'PROGR-89300'!E256</f>
        <v>0</v>
      </c>
      <c r="F256" s="54">
        <f>+'PROGR-89900'!F256+'PROGR-89300'!F256</f>
        <v>0</v>
      </c>
      <c r="G256" s="59">
        <f>SUM(C256:F256)</f>
        <v>0</v>
      </c>
    </row>
    <row r="257" spans="1:7" ht="13.2" hidden="1" x14ac:dyDescent="0.25">
      <c r="A257" s="42" t="s">
        <v>497</v>
      </c>
      <c r="B257" s="43" t="s">
        <v>498</v>
      </c>
      <c r="C257" s="63">
        <f>C258</f>
        <v>0</v>
      </c>
      <c r="D257" s="63">
        <f>D258</f>
        <v>0</v>
      </c>
      <c r="E257" s="63">
        <f>E258</f>
        <v>0</v>
      </c>
      <c r="F257" s="63">
        <f>F258</f>
        <v>0</v>
      </c>
      <c r="G257" s="63">
        <f>G258</f>
        <v>0</v>
      </c>
    </row>
    <row r="258" spans="1:7" ht="13.2" hidden="1" x14ac:dyDescent="0.25">
      <c r="A258" s="30" t="s">
        <v>499</v>
      </c>
      <c r="B258" s="31" t="s">
        <v>500</v>
      </c>
      <c r="C258" s="54">
        <f>+'PROGR-89900'!C258+'PROGR-89300'!C258</f>
        <v>0</v>
      </c>
      <c r="D258" s="54">
        <f>+'PROGR-89900'!D258+'PROGR-89300'!D258</f>
        <v>0</v>
      </c>
      <c r="E258" s="54">
        <f>+'PROGR-89900'!E258+'PROGR-89300'!E258</f>
        <v>0</v>
      </c>
      <c r="F258" s="54">
        <f>+'PROGR-89900'!F258+'PROGR-89300'!F258</f>
        <v>0</v>
      </c>
      <c r="G258" s="59">
        <f>SUM(C258:F258)</f>
        <v>0</v>
      </c>
    </row>
    <row r="259" spans="1:7" ht="13.2" hidden="1" x14ac:dyDescent="0.25">
      <c r="A259" s="42" t="s">
        <v>501</v>
      </c>
      <c r="B259" s="43" t="s">
        <v>502</v>
      </c>
      <c r="C259" s="57">
        <f>+C260+C261</f>
        <v>0</v>
      </c>
      <c r="D259" s="57">
        <f>+D260+D261</f>
        <v>0</v>
      </c>
      <c r="E259" s="57">
        <f>+E260+E261</f>
        <v>0</v>
      </c>
      <c r="F259" s="57">
        <f>+F260+F261</f>
        <v>0</v>
      </c>
      <c r="G259" s="58">
        <f>+G260+G261</f>
        <v>0</v>
      </c>
    </row>
    <row r="260" spans="1:7" ht="13.2" hidden="1" x14ac:dyDescent="0.25">
      <c r="A260" s="30" t="s">
        <v>503</v>
      </c>
      <c r="B260" s="31" t="s">
        <v>504</v>
      </c>
      <c r="C260" s="54">
        <f>+'PROGR-89900'!C260+'PROGR-89300'!C260</f>
        <v>0</v>
      </c>
      <c r="D260" s="54">
        <f>+'PROGR-89900'!D260+'PROGR-89300'!D260</f>
        <v>0</v>
      </c>
      <c r="E260" s="54">
        <f>+'PROGR-89900'!E260+'PROGR-89300'!E260</f>
        <v>0</v>
      </c>
      <c r="F260" s="54">
        <f>+'PROGR-89900'!F260+'PROGR-89300'!F260</f>
        <v>0</v>
      </c>
      <c r="G260" s="59">
        <f>SUM(C260:F260)</f>
        <v>0</v>
      </c>
    </row>
    <row r="261" spans="1:7" ht="13.2" hidden="1" x14ac:dyDescent="0.25">
      <c r="A261" s="30" t="s">
        <v>505</v>
      </c>
      <c r="B261" s="31" t="s">
        <v>506</v>
      </c>
      <c r="C261" s="54">
        <f>+'PROGR-89900'!C261+'PROGR-89300'!C261</f>
        <v>0</v>
      </c>
      <c r="D261" s="54">
        <f>+'PROGR-89900'!D261+'PROGR-89300'!D261</f>
        <v>0</v>
      </c>
      <c r="E261" s="54">
        <f>+'PROGR-89900'!E261+'PROGR-89300'!E261</f>
        <v>0</v>
      </c>
      <c r="F261" s="54">
        <f>+'PROGR-89900'!F261+'PROGR-89300'!F261</f>
        <v>0</v>
      </c>
      <c r="G261" s="59">
        <f>SUM(C261:F261)</f>
        <v>0</v>
      </c>
    </row>
    <row r="262" spans="1:7" ht="13.2" x14ac:dyDescent="0.25">
      <c r="A262" s="42" t="s">
        <v>507</v>
      </c>
      <c r="B262" s="43" t="s">
        <v>508</v>
      </c>
      <c r="C262" s="57">
        <f>+C263+C264</f>
        <v>131740000</v>
      </c>
      <c r="D262" s="57">
        <f>+D263+D264</f>
        <v>25000000</v>
      </c>
      <c r="E262" s="57">
        <f>+E263+E264</f>
        <v>25000000</v>
      </c>
      <c r="F262" s="57">
        <f>+F263+F264</f>
        <v>25000000</v>
      </c>
      <c r="G262" s="57">
        <f>+G263+G264</f>
        <v>206740000</v>
      </c>
    </row>
    <row r="263" spans="1:7" ht="13.2" x14ac:dyDescent="0.25">
      <c r="A263" s="30" t="s">
        <v>509</v>
      </c>
      <c r="B263" s="31" t="s">
        <v>510</v>
      </c>
      <c r="C263" s="54">
        <f>+'PROGR-89900'!C263+'PROGR-89300'!C263</f>
        <v>131740000</v>
      </c>
      <c r="D263" s="54">
        <f>+'PROGR-89900'!D263+'PROGR-89300'!D263</f>
        <v>25000000</v>
      </c>
      <c r="E263" s="54">
        <f>+'PROGR-89900'!E263+'PROGR-89300'!E263</f>
        <v>25000000</v>
      </c>
      <c r="F263" s="54">
        <f>+'PROGR-89900'!F263+'PROGR-89300'!F263</f>
        <v>25000000</v>
      </c>
      <c r="G263" s="59">
        <f>SUM(C263:F263)</f>
        <v>206740000</v>
      </c>
    </row>
    <row r="264" spans="1:7" ht="13.2" hidden="1" x14ac:dyDescent="0.25">
      <c r="A264" s="30" t="s">
        <v>511</v>
      </c>
      <c r="B264" s="31" t="s">
        <v>512</v>
      </c>
      <c r="C264" s="54">
        <f>+'PROGR-89900'!C264+'PROGR-89300'!C264</f>
        <v>0</v>
      </c>
      <c r="D264" s="54">
        <f>+'PROGR-89900'!D264+'PROGR-89300'!D264</f>
        <v>0</v>
      </c>
      <c r="E264" s="54">
        <f>+'PROGR-89900'!E264+'PROGR-89300'!E264</f>
        <v>0</v>
      </c>
      <c r="F264" s="54">
        <f>+'PROGR-89900'!F264+'PROGR-89300'!F264</f>
        <v>0</v>
      </c>
      <c r="G264" s="59">
        <f>SUM(C264:F264)</f>
        <v>0</v>
      </c>
    </row>
    <row r="265" spans="1:7" ht="13.2" hidden="1" x14ac:dyDescent="0.25">
      <c r="A265" s="42">
        <v>7</v>
      </c>
      <c r="B265" s="43" t="s">
        <v>513</v>
      </c>
      <c r="C265" s="57">
        <f>+C266+C274+C276+C281+C283</f>
        <v>0</v>
      </c>
      <c r="D265" s="57">
        <f>+D266+D274+D276+D281+D283</f>
        <v>0</v>
      </c>
      <c r="E265" s="57">
        <f>+E266+E274+E276+E281+E283</f>
        <v>0</v>
      </c>
      <c r="F265" s="57">
        <f>+F266+F274+F276+F281+F283</f>
        <v>0</v>
      </c>
      <c r="G265" s="57">
        <f>+G266+G274+G276+G281+G283</f>
        <v>0</v>
      </c>
    </row>
    <row r="266" spans="1:7" ht="13.2" hidden="1" x14ac:dyDescent="0.25">
      <c r="A266" s="42" t="s">
        <v>514</v>
      </c>
      <c r="B266" s="43" t="s">
        <v>515</v>
      </c>
      <c r="C266" s="57">
        <f>SUM(C267:C273)</f>
        <v>0</v>
      </c>
      <c r="D266" s="57">
        <f>SUM(D267:D273)</f>
        <v>0</v>
      </c>
      <c r="E266" s="57">
        <f>SUM(E267:E273)</f>
        <v>0</v>
      </c>
      <c r="F266" s="57">
        <f>SUM(F267:F273)</f>
        <v>0</v>
      </c>
      <c r="G266" s="57">
        <f>SUM(G267:G273)</f>
        <v>0</v>
      </c>
    </row>
    <row r="267" spans="1:7" ht="13.2" hidden="1" x14ac:dyDescent="0.25">
      <c r="A267" s="30" t="s">
        <v>516</v>
      </c>
      <c r="B267" s="31" t="s">
        <v>517</v>
      </c>
      <c r="C267" s="54">
        <f>+'PROGR-89900'!C267+'PROGR-89300'!C267</f>
        <v>0</v>
      </c>
      <c r="D267" s="54">
        <f>+'PROGR-89900'!D267+'PROGR-89300'!D267</f>
        <v>0</v>
      </c>
      <c r="E267" s="54">
        <f>+'PROGR-89900'!E267+'PROGR-89300'!E267</f>
        <v>0</v>
      </c>
      <c r="F267" s="54">
        <f>+'PROGR-89900'!F267+'PROGR-89300'!F267</f>
        <v>0</v>
      </c>
      <c r="G267" s="59">
        <f t="shared" ref="G267:G273" si="12">SUM(C267:F267)</f>
        <v>0</v>
      </c>
    </row>
    <row r="268" spans="1:7" ht="13.2" hidden="1" x14ac:dyDescent="0.25">
      <c r="A268" s="30" t="s">
        <v>518</v>
      </c>
      <c r="B268" s="31" t="s">
        <v>519</v>
      </c>
      <c r="C268" s="54">
        <f>+'PROGR-89900'!C268+'PROGR-89300'!C268</f>
        <v>0</v>
      </c>
      <c r="D268" s="54">
        <f>+'PROGR-89900'!D268+'PROGR-89300'!D268</f>
        <v>0</v>
      </c>
      <c r="E268" s="54">
        <f>+'PROGR-89900'!E268+'PROGR-89300'!E268</f>
        <v>0</v>
      </c>
      <c r="F268" s="54">
        <f>+'PROGR-89900'!F268+'PROGR-89300'!F268</f>
        <v>0</v>
      </c>
      <c r="G268" s="59">
        <f t="shared" si="12"/>
        <v>0</v>
      </c>
    </row>
    <row r="269" spans="1:7" ht="13.2" hidden="1" x14ac:dyDescent="0.25">
      <c r="A269" s="30" t="s">
        <v>520</v>
      </c>
      <c r="B269" s="31" t="s">
        <v>521</v>
      </c>
      <c r="C269" s="54">
        <f>+'PROGR-89900'!C269+'PROGR-89300'!C269</f>
        <v>0</v>
      </c>
      <c r="D269" s="54">
        <f>+'PROGR-89900'!D269+'PROGR-89300'!D269</f>
        <v>0</v>
      </c>
      <c r="E269" s="54">
        <f>+'PROGR-89900'!E269+'PROGR-89300'!E269</f>
        <v>0</v>
      </c>
      <c r="F269" s="54">
        <f>+'PROGR-89900'!F269+'PROGR-89300'!F269</f>
        <v>0</v>
      </c>
      <c r="G269" s="59">
        <f t="shared" si="12"/>
        <v>0</v>
      </c>
    </row>
    <row r="270" spans="1:7" ht="13.2" hidden="1" x14ac:dyDescent="0.25">
      <c r="A270" s="30" t="s">
        <v>522</v>
      </c>
      <c r="B270" s="31" t="s">
        <v>523</v>
      </c>
      <c r="C270" s="54">
        <f>+'PROGR-89900'!C270+'PROGR-89300'!C270</f>
        <v>0</v>
      </c>
      <c r="D270" s="54">
        <f>+'PROGR-89900'!D270+'PROGR-89300'!D270</f>
        <v>0</v>
      </c>
      <c r="E270" s="54">
        <f>+'PROGR-89900'!E270+'PROGR-89300'!E270</f>
        <v>0</v>
      </c>
      <c r="F270" s="54">
        <f>+'PROGR-89900'!F270+'PROGR-89300'!F270</f>
        <v>0</v>
      </c>
      <c r="G270" s="59">
        <f t="shared" si="12"/>
        <v>0</v>
      </c>
    </row>
    <row r="271" spans="1:7" ht="13.2" hidden="1" x14ac:dyDescent="0.25">
      <c r="A271" s="30" t="s">
        <v>524</v>
      </c>
      <c r="B271" s="31" t="s">
        <v>525</v>
      </c>
      <c r="C271" s="54">
        <f>+'PROGR-89900'!C271+'PROGR-89300'!C271</f>
        <v>0</v>
      </c>
      <c r="D271" s="54">
        <f>+'PROGR-89900'!D271+'PROGR-89300'!D271</f>
        <v>0</v>
      </c>
      <c r="E271" s="54">
        <f>+'PROGR-89900'!E271+'PROGR-89300'!E271</f>
        <v>0</v>
      </c>
      <c r="F271" s="54">
        <f>+'PROGR-89900'!F271+'PROGR-89300'!F271</f>
        <v>0</v>
      </c>
      <c r="G271" s="59">
        <f t="shared" si="12"/>
        <v>0</v>
      </c>
    </row>
    <row r="272" spans="1:7" ht="13.2" hidden="1" x14ac:dyDescent="0.25">
      <c r="A272" s="30" t="s">
        <v>526</v>
      </c>
      <c r="B272" s="31" t="s">
        <v>527</v>
      </c>
      <c r="C272" s="54">
        <f>+'PROGR-89900'!C272+'PROGR-89300'!C272</f>
        <v>0</v>
      </c>
      <c r="D272" s="54">
        <f>+'PROGR-89900'!D272+'PROGR-89300'!D272</f>
        <v>0</v>
      </c>
      <c r="E272" s="54">
        <f>+'PROGR-89900'!E272+'PROGR-89300'!E272</f>
        <v>0</v>
      </c>
      <c r="F272" s="54">
        <f>+'PROGR-89900'!F272+'PROGR-89300'!F272</f>
        <v>0</v>
      </c>
      <c r="G272" s="59">
        <f t="shared" si="12"/>
        <v>0</v>
      </c>
    </row>
    <row r="273" spans="1:7" ht="13.2" hidden="1" x14ac:dyDescent="0.25">
      <c r="A273" s="30" t="s">
        <v>528</v>
      </c>
      <c r="B273" s="31" t="s">
        <v>529</v>
      </c>
      <c r="C273" s="54">
        <f>+'PROGR-89900'!C273+'PROGR-89300'!C273</f>
        <v>0</v>
      </c>
      <c r="D273" s="54">
        <f>+'PROGR-89900'!D273+'PROGR-89300'!D273</f>
        <v>0</v>
      </c>
      <c r="E273" s="54">
        <f>+'PROGR-89900'!E273+'PROGR-89300'!E273</f>
        <v>0</v>
      </c>
      <c r="F273" s="54">
        <f>+'PROGR-89900'!F273+'PROGR-89300'!F273</f>
        <v>0</v>
      </c>
      <c r="G273" s="59">
        <f t="shared" si="12"/>
        <v>0</v>
      </c>
    </row>
    <row r="274" spans="1:7" ht="13.2" hidden="1" x14ac:dyDescent="0.25">
      <c r="A274" s="42" t="s">
        <v>530</v>
      </c>
      <c r="B274" s="43" t="s">
        <v>531</v>
      </c>
      <c r="C274" s="57">
        <f>C275</f>
        <v>0</v>
      </c>
      <c r="D274" s="57">
        <f>D275</f>
        <v>0</v>
      </c>
      <c r="E274" s="57">
        <f>E275</f>
        <v>0</v>
      </c>
      <c r="F274" s="57">
        <f>F275</f>
        <v>0</v>
      </c>
      <c r="G274" s="57">
        <f>G275</f>
        <v>0</v>
      </c>
    </row>
    <row r="275" spans="1:7" ht="13.2" hidden="1" x14ac:dyDescent="0.25">
      <c r="A275" s="30" t="s">
        <v>532</v>
      </c>
      <c r="B275" s="31" t="s">
        <v>533</v>
      </c>
      <c r="C275" s="54"/>
      <c r="D275" s="54"/>
      <c r="E275" s="54"/>
      <c r="F275" s="54"/>
      <c r="G275" s="59">
        <f>SUM(C275:F275)</f>
        <v>0</v>
      </c>
    </row>
    <row r="276" spans="1:7" ht="13.2" hidden="1" x14ac:dyDescent="0.25">
      <c r="A276" s="42" t="s">
        <v>534</v>
      </c>
      <c r="B276" s="43" t="s">
        <v>535</v>
      </c>
      <c r="C276" s="57">
        <f>SUM(C277:C280)</f>
        <v>0</v>
      </c>
      <c r="D276" s="57">
        <f>SUM(D277:D280)</f>
        <v>0</v>
      </c>
      <c r="E276" s="57">
        <f>SUM(E277:E280)</f>
        <v>0</v>
      </c>
      <c r="F276" s="57">
        <f>SUM(F277:F280)</f>
        <v>0</v>
      </c>
      <c r="G276" s="57">
        <f>SUM(G277:G280)</f>
        <v>0</v>
      </c>
    </row>
    <row r="277" spans="1:7" ht="13.2" hidden="1" x14ac:dyDescent="0.25">
      <c r="A277" s="30" t="s">
        <v>536</v>
      </c>
      <c r="B277" s="31" t="s">
        <v>537</v>
      </c>
      <c r="C277" s="54">
        <f>+'PROGR-89900'!C277+'PROGR-89300'!C277</f>
        <v>0</v>
      </c>
      <c r="D277" s="54">
        <f>+'PROGR-89900'!D277+'PROGR-89300'!D277</f>
        <v>0</v>
      </c>
      <c r="E277" s="54">
        <f>+'PROGR-89900'!E277+'PROGR-89300'!E277</f>
        <v>0</v>
      </c>
      <c r="F277" s="54">
        <f>+'PROGR-89900'!F277+'PROGR-89300'!F277</f>
        <v>0</v>
      </c>
      <c r="G277" s="59">
        <f>SUM(C277:F277)</f>
        <v>0</v>
      </c>
    </row>
    <row r="278" spans="1:7" ht="13.2" hidden="1" x14ac:dyDescent="0.25">
      <c r="A278" s="30" t="s">
        <v>538</v>
      </c>
      <c r="B278" s="31" t="s">
        <v>539</v>
      </c>
      <c r="C278" s="54">
        <f>+'PROGR-89900'!C278+'PROGR-89300'!C278</f>
        <v>0</v>
      </c>
      <c r="D278" s="54">
        <f>+'PROGR-89900'!D278+'PROGR-89300'!D278</f>
        <v>0</v>
      </c>
      <c r="E278" s="54">
        <f>+'PROGR-89900'!E278+'PROGR-89300'!E278</f>
        <v>0</v>
      </c>
      <c r="F278" s="54">
        <f>+'PROGR-89900'!F278+'PROGR-89300'!F278</f>
        <v>0</v>
      </c>
      <c r="G278" s="59">
        <f>SUM(C278:F278)</f>
        <v>0</v>
      </c>
    </row>
    <row r="279" spans="1:7" ht="13.2" hidden="1" x14ac:dyDescent="0.25">
      <c r="A279" s="30" t="s">
        <v>540</v>
      </c>
      <c r="B279" s="31" t="s">
        <v>541</v>
      </c>
      <c r="C279" s="54">
        <f>+'PROGR-89900'!C279+'PROGR-89300'!C279</f>
        <v>0</v>
      </c>
      <c r="D279" s="54">
        <f>+'PROGR-89900'!D279+'PROGR-89300'!D279</f>
        <v>0</v>
      </c>
      <c r="E279" s="54">
        <f>+'PROGR-89900'!E279+'PROGR-89300'!E279</f>
        <v>0</v>
      </c>
      <c r="F279" s="54">
        <f>+'PROGR-89900'!F279+'PROGR-89300'!F279</f>
        <v>0</v>
      </c>
      <c r="G279" s="59">
        <f>SUM(C279:F279)</f>
        <v>0</v>
      </c>
    </row>
    <row r="280" spans="1:7" ht="13.2" hidden="1" x14ac:dyDescent="0.25">
      <c r="A280" s="30" t="s">
        <v>542</v>
      </c>
      <c r="B280" s="31" t="s">
        <v>543</v>
      </c>
      <c r="C280" s="54">
        <f>+'PROGR-89900'!C280+'PROGR-89300'!C280</f>
        <v>0</v>
      </c>
      <c r="D280" s="54">
        <f>+'PROGR-89900'!D280+'PROGR-89300'!D280</f>
        <v>0</v>
      </c>
      <c r="E280" s="54">
        <f>+'PROGR-89900'!E280+'PROGR-89300'!E280</f>
        <v>0</v>
      </c>
      <c r="F280" s="54">
        <f>+'PROGR-89900'!F280+'PROGR-89300'!F280</f>
        <v>0</v>
      </c>
      <c r="G280" s="59">
        <f>SUM(C280:F280)</f>
        <v>0</v>
      </c>
    </row>
    <row r="281" spans="1:7" ht="13.2" hidden="1" x14ac:dyDescent="0.25">
      <c r="A281" s="42" t="s">
        <v>544</v>
      </c>
      <c r="B281" s="43" t="s">
        <v>545</v>
      </c>
      <c r="C281" s="57">
        <f>C282</f>
        <v>0</v>
      </c>
      <c r="D281" s="57">
        <f>D282</f>
        <v>0</v>
      </c>
      <c r="E281" s="57">
        <f>E282</f>
        <v>0</v>
      </c>
      <c r="F281" s="57">
        <f>F282</f>
        <v>0</v>
      </c>
      <c r="G281" s="57">
        <f>G282</f>
        <v>0</v>
      </c>
    </row>
    <row r="282" spans="1:7" ht="13.2" hidden="1" x14ac:dyDescent="0.25">
      <c r="A282" s="30" t="s">
        <v>546</v>
      </c>
      <c r="B282" s="31" t="s">
        <v>547</v>
      </c>
      <c r="C282" s="54">
        <f>+'PROGR-89900'!C282+'PROGR-89300'!C282</f>
        <v>0</v>
      </c>
      <c r="D282" s="54">
        <f>+'PROGR-89900'!D282+'PROGR-89300'!D282</f>
        <v>0</v>
      </c>
      <c r="E282" s="54">
        <f>+'PROGR-89900'!E282+'PROGR-89300'!E282</f>
        <v>0</v>
      </c>
      <c r="F282" s="54">
        <f>+'PROGR-89900'!F282+'PROGR-89300'!F282</f>
        <v>0</v>
      </c>
      <c r="G282" s="59">
        <f>SUM(C282:F282)</f>
        <v>0</v>
      </c>
    </row>
    <row r="283" spans="1:7" ht="13.2" hidden="1" x14ac:dyDescent="0.25">
      <c r="A283" s="42" t="s">
        <v>548</v>
      </c>
      <c r="B283" s="43" t="s">
        <v>549</v>
      </c>
      <c r="C283" s="57">
        <f>SUM(C284:C285)</f>
        <v>0</v>
      </c>
      <c r="D283" s="57">
        <f>SUM(D284:D285)</f>
        <v>0</v>
      </c>
      <c r="E283" s="57">
        <f>SUM(E284:E285)</f>
        <v>0</v>
      </c>
      <c r="F283" s="57">
        <f>SUM(F284:F285)</f>
        <v>0</v>
      </c>
      <c r="G283" s="57">
        <f>SUM(G284:G285)</f>
        <v>0</v>
      </c>
    </row>
    <row r="284" spans="1:7" ht="13.2" hidden="1" x14ac:dyDescent="0.25">
      <c r="A284" s="30" t="s">
        <v>550</v>
      </c>
      <c r="B284" s="50" t="s">
        <v>602</v>
      </c>
      <c r="C284" s="54">
        <f>+'PROGR-89900'!C284+'PROGR-89300'!C284</f>
        <v>0</v>
      </c>
      <c r="D284" s="54">
        <f>+'PROGR-89900'!D284+'PROGR-89300'!D284</f>
        <v>0</v>
      </c>
      <c r="E284" s="54">
        <f>+'PROGR-89900'!E284+'PROGR-89300'!E284</f>
        <v>0</v>
      </c>
      <c r="F284" s="54">
        <f>+'PROGR-89900'!F284+'PROGR-89300'!F284</f>
        <v>0</v>
      </c>
      <c r="G284" s="59">
        <f>SUM(C284:F284)</f>
        <v>0</v>
      </c>
    </row>
    <row r="285" spans="1:7" ht="13.2" hidden="1" x14ac:dyDescent="0.25">
      <c r="A285" s="30" t="s">
        <v>552</v>
      </c>
      <c r="B285" s="31" t="s">
        <v>553</v>
      </c>
      <c r="C285" s="54">
        <f>+'PROGR-89900'!C285+'PROGR-89300'!C285</f>
        <v>0</v>
      </c>
      <c r="D285" s="54">
        <f>+'PROGR-89900'!D285+'PROGR-89300'!D285</f>
        <v>0</v>
      </c>
      <c r="E285" s="54">
        <f>+'PROGR-89900'!E285+'PROGR-89300'!E285</f>
        <v>0</v>
      </c>
      <c r="F285" s="54">
        <f>+'PROGR-89900'!F285+'PROGR-89300'!F285</f>
        <v>0</v>
      </c>
      <c r="G285" s="59">
        <f>SUM(C285:F285)</f>
        <v>0</v>
      </c>
    </row>
    <row r="286" spans="1:7" ht="13.2" hidden="1" x14ac:dyDescent="0.25">
      <c r="A286" s="42">
        <v>8</v>
      </c>
      <c r="B286" s="43" t="s">
        <v>554</v>
      </c>
      <c r="C286" s="57">
        <f>+C287+C292+C301</f>
        <v>0</v>
      </c>
      <c r="D286" s="57">
        <f>+D287+D292+D301</f>
        <v>0</v>
      </c>
      <c r="E286" s="57">
        <f>+E287+E292+E301</f>
        <v>0</v>
      </c>
      <c r="F286" s="57">
        <f>+F287+F292+F301</f>
        <v>0</v>
      </c>
      <c r="G286" s="58">
        <f>+G287+G292+G301</f>
        <v>0</v>
      </c>
    </row>
    <row r="287" spans="1:7" ht="13.2" hidden="1" x14ac:dyDescent="0.25">
      <c r="A287" s="42" t="s">
        <v>555</v>
      </c>
      <c r="B287" s="43" t="s">
        <v>556</v>
      </c>
      <c r="C287" s="57">
        <f>SUM(C288:C291)</f>
        <v>0</v>
      </c>
      <c r="D287" s="57">
        <f>SUM(D288:D291)</f>
        <v>0</v>
      </c>
      <c r="E287" s="57">
        <f>SUM(E288:E291)</f>
        <v>0</v>
      </c>
      <c r="F287" s="57">
        <f>SUM(F288:F291)</f>
        <v>0</v>
      </c>
      <c r="G287" s="58">
        <f>SUM(G288:G291)</f>
        <v>0</v>
      </c>
    </row>
    <row r="288" spans="1:7" ht="13.2" hidden="1" x14ac:dyDescent="0.25">
      <c r="A288" s="30" t="s">
        <v>557</v>
      </c>
      <c r="B288" s="31" t="s">
        <v>558</v>
      </c>
      <c r="C288" s="54">
        <f>+'PROGR-89900'!C288+'PROGR-89300'!C288</f>
        <v>0</v>
      </c>
      <c r="D288" s="54">
        <f>+'PROGR-89900'!D288+'PROGR-89300'!D288</f>
        <v>0</v>
      </c>
      <c r="E288" s="54">
        <f>+'PROGR-89900'!E288+'PROGR-89300'!E288</f>
        <v>0</v>
      </c>
      <c r="F288" s="54">
        <f>+'PROGR-89900'!F288+'PROGR-89300'!F288</f>
        <v>0</v>
      </c>
      <c r="G288" s="59">
        <f>SUM(C288:F288)</f>
        <v>0</v>
      </c>
    </row>
    <row r="289" spans="1:7" ht="13.2" hidden="1" x14ac:dyDescent="0.25">
      <c r="A289" s="30" t="s">
        <v>559</v>
      </c>
      <c r="B289" s="31" t="s">
        <v>560</v>
      </c>
      <c r="C289" s="54">
        <f>+'PROGR-89900'!C289+'PROGR-89300'!C289</f>
        <v>0</v>
      </c>
      <c r="D289" s="54">
        <f>+'PROGR-89900'!D289+'PROGR-89300'!D289</f>
        <v>0</v>
      </c>
      <c r="E289" s="54">
        <f>+'PROGR-89900'!E289+'PROGR-89300'!E289</f>
        <v>0</v>
      </c>
      <c r="F289" s="54">
        <f>+'PROGR-89900'!F289+'PROGR-89300'!F289</f>
        <v>0</v>
      </c>
      <c r="G289" s="59">
        <f>SUM(C289:F289)</f>
        <v>0</v>
      </c>
    </row>
    <row r="290" spans="1:7" ht="13.2" hidden="1" x14ac:dyDescent="0.25">
      <c r="A290" s="30" t="s">
        <v>561</v>
      </c>
      <c r="B290" s="31" t="s">
        <v>562</v>
      </c>
      <c r="C290" s="54">
        <f>+'PROGR-89900'!C290+'PROGR-89300'!C290</f>
        <v>0</v>
      </c>
      <c r="D290" s="54">
        <f>+'PROGR-89900'!D290+'PROGR-89300'!D290</f>
        <v>0</v>
      </c>
      <c r="E290" s="54">
        <f>+'PROGR-89900'!E290+'PROGR-89300'!E290</f>
        <v>0</v>
      </c>
      <c r="F290" s="54">
        <f>+'PROGR-89900'!F290+'PROGR-89300'!F290</f>
        <v>0</v>
      </c>
      <c r="G290" s="59">
        <f>SUM(C290:F290)</f>
        <v>0</v>
      </c>
    </row>
    <row r="291" spans="1:7" ht="13.2" hidden="1" x14ac:dyDescent="0.25">
      <c r="A291" s="30" t="s">
        <v>563</v>
      </c>
      <c r="B291" s="31" t="s">
        <v>564</v>
      </c>
      <c r="C291" s="54">
        <f>+'PROGR-89900'!C291+'PROGR-89300'!C291</f>
        <v>0</v>
      </c>
      <c r="D291" s="54">
        <f>+'PROGR-89900'!D291+'PROGR-89300'!D291</f>
        <v>0</v>
      </c>
      <c r="E291" s="54">
        <f>+'PROGR-89900'!E291+'PROGR-89300'!E291</f>
        <v>0</v>
      </c>
      <c r="F291" s="54">
        <f>+'PROGR-89900'!F291+'PROGR-89300'!F291</f>
        <v>0</v>
      </c>
      <c r="G291" s="59">
        <f>SUM(C291:F291)</f>
        <v>0</v>
      </c>
    </row>
    <row r="292" spans="1:7" ht="13.2" hidden="1" x14ac:dyDescent="0.25">
      <c r="A292" s="42" t="s">
        <v>565</v>
      </c>
      <c r="B292" s="43" t="s">
        <v>566</v>
      </c>
      <c r="C292" s="57">
        <f>SUM(C293:C300)</f>
        <v>0</v>
      </c>
      <c r="D292" s="57">
        <f>SUM(D293:D300)</f>
        <v>0</v>
      </c>
      <c r="E292" s="57">
        <f>SUM(E293:E300)</f>
        <v>0</v>
      </c>
      <c r="F292" s="57">
        <f>SUM(F293:F300)</f>
        <v>0</v>
      </c>
      <c r="G292" s="58">
        <f>SUM(G293:G300)</f>
        <v>0</v>
      </c>
    </row>
    <row r="293" spans="1:7" ht="13.2" hidden="1" x14ac:dyDescent="0.25">
      <c r="A293" s="30" t="s">
        <v>567</v>
      </c>
      <c r="B293" s="31" t="s">
        <v>568</v>
      </c>
      <c r="C293" s="54">
        <f>+'PROGR-89900'!C293+'PROGR-89300'!C293</f>
        <v>0</v>
      </c>
      <c r="D293" s="54">
        <f>+'PROGR-89900'!D293+'PROGR-89300'!D293</f>
        <v>0</v>
      </c>
      <c r="E293" s="54">
        <f>+'PROGR-89900'!E293+'PROGR-89300'!E293</f>
        <v>0</v>
      </c>
      <c r="F293" s="54">
        <f>+'PROGR-89900'!F293+'PROGR-89300'!F293</f>
        <v>0</v>
      </c>
      <c r="G293" s="59">
        <f>SUM(C293:F293)</f>
        <v>0</v>
      </c>
    </row>
    <row r="294" spans="1:7" ht="13.2" hidden="1" x14ac:dyDescent="0.25">
      <c r="A294" s="30" t="s">
        <v>569</v>
      </c>
      <c r="B294" s="31" t="s">
        <v>570</v>
      </c>
      <c r="C294" s="54">
        <f>+'PROGR-89900'!C294+'PROGR-89300'!C294</f>
        <v>0</v>
      </c>
      <c r="D294" s="54">
        <f>+'PROGR-89900'!D294+'PROGR-89300'!D294</f>
        <v>0</v>
      </c>
      <c r="E294" s="54">
        <f>+'PROGR-89900'!E294+'PROGR-89300'!E294</f>
        <v>0</v>
      </c>
      <c r="F294" s="54">
        <f>+'PROGR-89900'!F294+'PROGR-89300'!F294</f>
        <v>0</v>
      </c>
      <c r="G294" s="59">
        <f t="shared" ref="G294:G299" si="13">SUM(C294:F294)</f>
        <v>0</v>
      </c>
    </row>
    <row r="295" spans="1:7" ht="13.2" hidden="1" x14ac:dyDescent="0.25">
      <c r="A295" s="30" t="s">
        <v>571</v>
      </c>
      <c r="B295" s="31" t="s">
        <v>572</v>
      </c>
      <c r="C295" s="54">
        <f>+'PROGR-89900'!C295+'PROGR-89300'!C295</f>
        <v>0</v>
      </c>
      <c r="D295" s="54">
        <f>+'PROGR-89900'!D295+'PROGR-89300'!D295</f>
        <v>0</v>
      </c>
      <c r="E295" s="54">
        <f>+'PROGR-89900'!E295+'PROGR-89300'!E295</f>
        <v>0</v>
      </c>
      <c r="F295" s="54">
        <f>+'PROGR-89900'!F295+'PROGR-89300'!F295</f>
        <v>0</v>
      </c>
      <c r="G295" s="59">
        <f t="shared" si="13"/>
        <v>0</v>
      </c>
    </row>
    <row r="296" spans="1:7" ht="13.2" hidden="1" x14ac:dyDescent="0.25">
      <c r="A296" s="30" t="s">
        <v>573</v>
      </c>
      <c r="B296" s="31" t="s">
        <v>574</v>
      </c>
      <c r="C296" s="54">
        <f>+'PROGR-89900'!C296+'PROGR-89300'!C296</f>
        <v>0</v>
      </c>
      <c r="D296" s="54">
        <f>+'PROGR-89900'!D296+'PROGR-89300'!D296</f>
        <v>0</v>
      </c>
      <c r="E296" s="54">
        <f>+'PROGR-89900'!E296+'PROGR-89300'!E296</f>
        <v>0</v>
      </c>
      <c r="F296" s="54">
        <f>+'PROGR-89900'!F296+'PROGR-89300'!F296</f>
        <v>0</v>
      </c>
      <c r="G296" s="59">
        <f t="shared" si="13"/>
        <v>0</v>
      </c>
    </row>
    <row r="297" spans="1:7" ht="13.2" hidden="1" x14ac:dyDescent="0.25">
      <c r="A297" s="30" t="s">
        <v>575</v>
      </c>
      <c r="B297" s="31" t="s">
        <v>576</v>
      </c>
      <c r="C297" s="54">
        <f>+'PROGR-89900'!C297+'PROGR-89300'!C297</f>
        <v>0</v>
      </c>
      <c r="D297" s="54">
        <f>+'PROGR-89900'!D297+'PROGR-89300'!D297</f>
        <v>0</v>
      </c>
      <c r="E297" s="54">
        <f>+'PROGR-89900'!E297+'PROGR-89300'!E297</f>
        <v>0</v>
      </c>
      <c r="F297" s="54">
        <f>+'PROGR-89900'!F297+'PROGR-89300'!F297</f>
        <v>0</v>
      </c>
      <c r="G297" s="59">
        <f t="shared" si="13"/>
        <v>0</v>
      </c>
    </row>
    <row r="298" spans="1:7" ht="13.2" hidden="1" x14ac:dyDescent="0.25">
      <c r="A298" s="30" t="s">
        <v>577</v>
      </c>
      <c r="B298" s="31" t="s">
        <v>578</v>
      </c>
      <c r="C298" s="54">
        <f>+'PROGR-89900'!C298+'PROGR-89300'!C298</f>
        <v>0</v>
      </c>
      <c r="D298" s="54">
        <f>+'PROGR-89900'!D298+'PROGR-89300'!D298</f>
        <v>0</v>
      </c>
      <c r="E298" s="54">
        <f>+'PROGR-89900'!E298+'PROGR-89300'!E298</f>
        <v>0</v>
      </c>
      <c r="F298" s="54">
        <f>+'PROGR-89900'!F298+'PROGR-89300'!F298</f>
        <v>0</v>
      </c>
      <c r="G298" s="59">
        <f t="shared" si="13"/>
        <v>0</v>
      </c>
    </row>
    <row r="299" spans="1:7" ht="13.2" hidden="1" x14ac:dyDescent="0.25">
      <c r="A299" s="30" t="s">
        <v>579</v>
      </c>
      <c r="B299" s="31" t="s">
        <v>580</v>
      </c>
      <c r="C299" s="54">
        <f>+'PROGR-89900'!C299+'PROGR-89300'!C299</f>
        <v>0</v>
      </c>
      <c r="D299" s="54">
        <f>+'PROGR-89900'!D299+'PROGR-89300'!D299</f>
        <v>0</v>
      </c>
      <c r="E299" s="54">
        <f>+'PROGR-89900'!E299+'PROGR-89300'!E299</f>
        <v>0</v>
      </c>
      <c r="F299" s="54">
        <f>+'PROGR-89900'!F299+'PROGR-89300'!F299</f>
        <v>0</v>
      </c>
      <c r="G299" s="59">
        <f t="shared" si="13"/>
        <v>0</v>
      </c>
    </row>
    <row r="300" spans="1:7" ht="13.2" hidden="1" x14ac:dyDescent="0.25">
      <c r="A300" s="30" t="s">
        <v>581</v>
      </c>
      <c r="B300" s="31" t="s">
        <v>582</v>
      </c>
      <c r="C300" s="54">
        <f>+'PROGR-89900'!C300+'PROGR-89300'!C300</f>
        <v>0</v>
      </c>
      <c r="D300" s="54">
        <f>+'PROGR-89900'!D300+'PROGR-89300'!D300</f>
        <v>0</v>
      </c>
      <c r="E300" s="54">
        <f>+'PROGR-89900'!E300+'PROGR-89300'!E300</f>
        <v>0</v>
      </c>
      <c r="F300" s="54">
        <f>+'PROGR-89900'!F300+'PROGR-89300'!F300</f>
        <v>0</v>
      </c>
      <c r="G300" s="59">
        <f>SUM(C300:F300)</f>
        <v>0</v>
      </c>
    </row>
    <row r="301" spans="1:7" ht="13.2" hidden="1" x14ac:dyDescent="0.25">
      <c r="A301" s="42" t="s">
        <v>565</v>
      </c>
      <c r="B301" s="43" t="s">
        <v>583</v>
      </c>
      <c r="C301" s="54">
        <f>+C302</f>
        <v>0</v>
      </c>
      <c r="D301" s="54">
        <f>+D302</f>
        <v>0</v>
      </c>
      <c r="E301" s="54">
        <f>+E302</f>
        <v>0</v>
      </c>
      <c r="F301" s="54">
        <f>+F302</f>
        <v>0</v>
      </c>
      <c r="G301" s="54">
        <f>+G302</f>
        <v>0</v>
      </c>
    </row>
    <row r="302" spans="1:7" ht="13.2" hidden="1" x14ac:dyDescent="0.25">
      <c r="A302" s="30" t="s">
        <v>584</v>
      </c>
      <c r="B302" s="31" t="s">
        <v>585</v>
      </c>
      <c r="C302" s="54">
        <f>+'PROGR-89900'!C302+'PROGR-89300'!C302</f>
        <v>0</v>
      </c>
      <c r="D302" s="54">
        <f>+'PROGR-89900'!D302+'PROGR-89300'!D302</f>
        <v>0</v>
      </c>
      <c r="E302" s="54">
        <f>+'PROGR-89900'!E302+'PROGR-89300'!E302</f>
        <v>0</v>
      </c>
      <c r="F302" s="54">
        <f>+'PROGR-89900'!F302+'PROGR-89300'!F302</f>
        <v>0</v>
      </c>
      <c r="G302" s="59">
        <f>SUM(C302:F302)</f>
        <v>0</v>
      </c>
    </row>
    <row r="303" spans="1:7" ht="13.2" hidden="1" x14ac:dyDescent="0.25">
      <c r="A303" s="42">
        <v>9</v>
      </c>
      <c r="B303" s="43" t="s">
        <v>586</v>
      </c>
      <c r="C303" s="57">
        <f>+C304+C306</f>
        <v>0</v>
      </c>
      <c r="D303" s="57">
        <f>+D304+D306</f>
        <v>0</v>
      </c>
      <c r="E303" s="57">
        <f>+E304+E306</f>
        <v>0</v>
      </c>
      <c r="F303" s="57">
        <f>+F304+F306</f>
        <v>0</v>
      </c>
      <c r="G303" s="58">
        <f>+G304+G306</f>
        <v>0</v>
      </c>
    </row>
    <row r="304" spans="1:7" ht="13.2" hidden="1" x14ac:dyDescent="0.25">
      <c r="A304" s="42" t="s">
        <v>587</v>
      </c>
      <c r="B304" s="43" t="s">
        <v>588</v>
      </c>
      <c r="C304" s="57">
        <f>+C305</f>
        <v>0</v>
      </c>
      <c r="D304" s="57">
        <f>+D305</f>
        <v>0</v>
      </c>
      <c r="E304" s="57">
        <f>+E305</f>
        <v>0</v>
      </c>
      <c r="F304" s="57">
        <f>+F305</f>
        <v>0</v>
      </c>
      <c r="G304" s="58">
        <f>+G305</f>
        <v>0</v>
      </c>
    </row>
    <row r="305" spans="1:7" ht="13.2" hidden="1" x14ac:dyDescent="0.25">
      <c r="A305" s="30" t="s">
        <v>589</v>
      </c>
      <c r="B305" s="31" t="s">
        <v>590</v>
      </c>
      <c r="C305" s="54">
        <f>+'PROGR-89900'!C305+'PROGR-89300'!C305</f>
        <v>0</v>
      </c>
      <c r="D305" s="54">
        <f>+'PROGR-89900'!D305+'PROGR-89300'!D305</f>
        <v>0</v>
      </c>
      <c r="E305" s="54">
        <f>+'PROGR-89900'!E305+'PROGR-89300'!E305</f>
        <v>0</v>
      </c>
      <c r="F305" s="54">
        <f>+'PROGR-89900'!F305+'PROGR-89300'!F305</f>
        <v>0</v>
      </c>
      <c r="G305" s="59">
        <f>SUM(C305:F305)</f>
        <v>0</v>
      </c>
    </row>
    <row r="306" spans="1:7" ht="13.2" hidden="1" x14ac:dyDescent="0.25">
      <c r="A306" s="42" t="s">
        <v>591</v>
      </c>
      <c r="B306" s="43" t="s">
        <v>592</v>
      </c>
      <c r="C306" s="57">
        <f>+C307+C308</f>
        <v>0</v>
      </c>
      <c r="D306" s="57">
        <f>+D307+D308</f>
        <v>0</v>
      </c>
      <c r="E306" s="57">
        <f>+E307+E308</f>
        <v>0</v>
      </c>
      <c r="F306" s="57">
        <f>+F307+F308</f>
        <v>0</v>
      </c>
      <c r="G306" s="58">
        <f>+G307+G308</f>
        <v>0</v>
      </c>
    </row>
    <row r="307" spans="1:7" ht="13.2" hidden="1" x14ac:dyDescent="0.25">
      <c r="A307" s="30" t="s">
        <v>593</v>
      </c>
      <c r="B307" s="31" t="s">
        <v>594</v>
      </c>
      <c r="C307" s="54">
        <f>+'PROGR-89900'!C307+'PROGR-89300'!C307</f>
        <v>0</v>
      </c>
      <c r="D307" s="54"/>
      <c r="E307" s="54"/>
      <c r="F307" s="54"/>
      <c r="G307" s="59">
        <f>SUM(C307:F307)</f>
        <v>0</v>
      </c>
    </row>
    <row r="308" spans="1:7" ht="13.2" hidden="1" x14ac:dyDescent="0.25">
      <c r="A308" s="30" t="s">
        <v>595</v>
      </c>
      <c r="B308" s="31" t="s">
        <v>596</v>
      </c>
      <c r="C308" s="54"/>
      <c r="D308" s="54"/>
      <c r="E308" s="54"/>
      <c r="F308" s="54"/>
      <c r="G308" s="59">
        <f>SUM(C308:F308)</f>
        <v>0</v>
      </c>
    </row>
    <row r="309" spans="1:7" x14ac:dyDescent="0.2">
      <c r="A309" s="24"/>
      <c r="G309" s="4"/>
    </row>
    <row r="310" spans="1:7" x14ac:dyDescent="0.2">
      <c r="A310" s="24"/>
      <c r="G310" s="4"/>
    </row>
    <row r="311" spans="1:7" x14ac:dyDescent="0.2">
      <c r="A311" s="24"/>
      <c r="G311" s="4"/>
    </row>
    <row r="312" spans="1:7" x14ac:dyDescent="0.2">
      <c r="A312" s="24"/>
      <c r="G312" s="4"/>
    </row>
    <row r="313" spans="1:7" x14ac:dyDescent="0.2">
      <c r="A313" s="24"/>
      <c r="G313" s="4"/>
    </row>
    <row r="314" spans="1:7" x14ac:dyDescent="0.2">
      <c r="A314" s="24"/>
      <c r="G314" s="4"/>
    </row>
    <row r="315" spans="1:7" x14ac:dyDescent="0.2">
      <c r="A315" s="24"/>
      <c r="G315" s="4"/>
    </row>
    <row r="316" spans="1:7" x14ac:dyDescent="0.2">
      <c r="A316" s="24"/>
      <c r="G316" s="4"/>
    </row>
    <row r="317" spans="1:7" x14ac:dyDescent="0.2">
      <c r="A317" s="24"/>
      <c r="G317" s="4"/>
    </row>
    <row r="318" spans="1:7" x14ac:dyDescent="0.2">
      <c r="A318" s="24"/>
      <c r="G318" s="4"/>
    </row>
    <row r="319" spans="1:7" x14ac:dyDescent="0.2">
      <c r="A319" s="24"/>
      <c r="G319" s="4"/>
    </row>
    <row r="320" spans="1:7" x14ac:dyDescent="0.2">
      <c r="A320" s="24"/>
      <c r="G320" s="4"/>
    </row>
    <row r="321" spans="1:7" x14ac:dyDescent="0.2">
      <c r="A321" s="24"/>
      <c r="G321" s="4"/>
    </row>
    <row r="322" spans="1:7" x14ac:dyDescent="0.2">
      <c r="A322" s="24"/>
      <c r="G322" s="4"/>
    </row>
    <row r="323" spans="1:7" x14ac:dyDescent="0.2">
      <c r="A323" s="24"/>
      <c r="G323" s="4"/>
    </row>
    <row r="324" spans="1:7" x14ac:dyDescent="0.2">
      <c r="A324" s="24"/>
      <c r="G324" s="4"/>
    </row>
    <row r="325" spans="1:7" x14ac:dyDescent="0.2">
      <c r="A325" s="24"/>
      <c r="G325" s="4"/>
    </row>
    <row r="326" spans="1:7" x14ac:dyDescent="0.2">
      <c r="A326" s="24"/>
      <c r="G326" s="4"/>
    </row>
    <row r="327" spans="1:7" x14ac:dyDescent="0.2">
      <c r="A327" s="24"/>
      <c r="G327" s="4"/>
    </row>
    <row r="328" spans="1:7" x14ac:dyDescent="0.2">
      <c r="A328" s="24"/>
      <c r="G328" s="4"/>
    </row>
    <row r="329" spans="1:7" x14ac:dyDescent="0.2">
      <c r="A329" s="24"/>
      <c r="G329" s="4"/>
    </row>
    <row r="330" spans="1:7" x14ac:dyDescent="0.2">
      <c r="A330" s="24"/>
      <c r="G330" s="4"/>
    </row>
    <row r="331" spans="1:7" x14ac:dyDescent="0.2">
      <c r="A331" s="24"/>
      <c r="G331" s="4"/>
    </row>
    <row r="332" spans="1:7" x14ac:dyDescent="0.2">
      <c r="A332" s="24"/>
      <c r="G332" s="4"/>
    </row>
    <row r="333" spans="1:7" x14ac:dyDescent="0.2">
      <c r="A333" s="24"/>
      <c r="G333" s="4"/>
    </row>
    <row r="334" spans="1:7" x14ac:dyDescent="0.2">
      <c r="A334" s="24"/>
      <c r="G334" s="4"/>
    </row>
    <row r="335" spans="1:7" x14ac:dyDescent="0.2">
      <c r="A335" s="24"/>
      <c r="G335" s="4"/>
    </row>
    <row r="336" spans="1:7" x14ac:dyDescent="0.2">
      <c r="A336" s="24"/>
      <c r="G336" s="4"/>
    </row>
    <row r="337" spans="1:7" x14ac:dyDescent="0.2">
      <c r="A337" s="24"/>
      <c r="G337" s="4"/>
    </row>
    <row r="338" spans="1:7" x14ac:dyDescent="0.2">
      <c r="A338" s="24"/>
      <c r="G338" s="4"/>
    </row>
    <row r="339" spans="1:7" x14ac:dyDescent="0.2">
      <c r="A339" s="24"/>
      <c r="G339" s="4"/>
    </row>
    <row r="340" spans="1:7" x14ac:dyDescent="0.2">
      <c r="A340" s="24"/>
      <c r="G340" s="4"/>
    </row>
    <row r="341" spans="1:7" x14ac:dyDescent="0.2">
      <c r="A341" s="24"/>
      <c r="G341" s="4"/>
    </row>
    <row r="342" spans="1:7" x14ac:dyDescent="0.2">
      <c r="A342" s="24"/>
      <c r="G342" s="4"/>
    </row>
    <row r="343" spans="1:7" x14ac:dyDescent="0.2">
      <c r="A343" s="24"/>
      <c r="G343" s="4"/>
    </row>
    <row r="344" spans="1:7" x14ac:dyDescent="0.2">
      <c r="A344" s="24"/>
      <c r="G344" s="4"/>
    </row>
    <row r="345" spans="1:7" x14ac:dyDescent="0.2">
      <c r="A345" s="24"/>
      <c r="G345" s="4"/>
    </row>
    <row r="346" spans="1:7" x14ac:dyDescent="0.2">
      <c r="A346" s="24"/>
      <c r="G346" s="4"/>
    </row>
    <row r="347" spans="1:7" x14ac:dyDescent="0.2">
      <c r="A347" s="24"/>
      <c r="G347" s="4"/>
    </row>
    <row r="348" spans="1:7" x14ac:dyDescent="0.2">
      <c r="A348" s="24"/>
      <c r="G348" s="4"/>
    </row>
    <row r="349" spans="1:7" x14ac:dyDescent="0.2">
      <c r="A349" s="24"/>
      <c r="G349" s="4"/>
    </row>
    <row r="350" spans="1:7" x14ac:dyDescent="0.2">
      <c r="A350" s="24"/>
      <c r="G350" s="4"/>
    </row>
    <row r="351" spans="1:7" x14ac:dyDescent="0.2">
      <c r="A351" s="24"/>
      <c r="G351" s="4"/>
    </row>
    <row r="352" spans="1:7" x14ac:dyDescent="0.2">
      <c r="A352" s="24"/>
      <c r="G352" s="4"/>
    </row>
    <row r="353" spans="1:7" x14ac:dyDescent="0.2">
      <c r="A353" s="24"/>
      <c r="G353" s="4"/>
    </row>
    <row r="354" spans="1:7" x14ac:dyDescent="0.2">
      <c r="A354" s="24"/>
      <c r="G354" s="4"/>
    </row>
    <row r="355" spans="1:7" x14ac:dyDescent="0.2">
      <c r="A355" s="24"/>
      <c r="G355" s="4"/>
    </row>
    <row r="356" spans="1:7" x14ac:dyDescent="0.2">
      <c r="A356" s="24"/>
      <c r="G356" s="4"/>
    </row>
    <row r="357" spans="1:7" x14ac:dyDescent="0.2">
      <c r="A357" s="24"/>
      <c r="G357" s="4"/>
    </row>
    <row r="358" spans="1:7" x14ac:dyDescent="0.2">
      <c r="A358" s="24"/>
      <c r="G358" s="4"/>
    </row>
    <row r="359" spans="1:7" x14ac:dyDescent="0.2">
      <c r="A359" s="24"/>
      <c r="G359" s="4"/>
    </row>
    <row r="360" spans="1:7" x14ac:dyDescent="0.2">
      <c r="A360" s="24"/>
      <c r="G360" s="4"/>
    </row>
    <row r="361" spans="1:7" x14ac:dyDescent="0.2">
      <c r="A361" s="24"/>
      <c r="G361" s="4"/>
    </row>
    <row r="362" spans="1:7" x14ac:dyDescent="0.2">
      <c r="A362" s="24"/>
      <c r="G362" s="4"/>
    </row>
    <row r="363" spans="1:7" x14ac:dyDescent="0.2">
      <c r="A363" s="24"/>
      <c r="G363" s="4"/>
    </row>
    <row r="364" spans="1:7" x14ac:dyDescent="0.2">
      <c r="A364" s="24"/>
      <c r="G364" s="4"/>
    </row>
    <row r="365" spans="1:7" x14ac:dyDescent="0.2">
      <c r="A365" s="24"/>
      <c r="G365" s="4"/>
    </row>
    <row r="366" spans="1:7" x14ac:dyDescent="0.2">
      <c r="A366" s="24"/>
      <c r="G366" s="4"/>
    </row>
    <row r="367" spans="1:7" x14ac:dyDescent="0.2">
      <c r="A367" s="24"/>
      <c r="G367" s="4"/>
    </row>
    <row r="368" spans="1:7" x14ac:dyDescent="0.2">
      <c r="A368" s="24"/>
      <c r="G368" s="4"/>
    </row>
    <row r="369" spans="1:7" x14ac:dyDescent="0.2">
      <c r="A369" s="24"/>
      <c r="G369" s="4"/>
    </row>
    <row r="370" spans="1:7" x14ac:dyDescent="0.2">
      <c r="A370" s="24"/>
      <c r="G370" s="4"/>
    </row>
    <row r="371" spans="1:7" x14ac:dyDescent="0.2">
      <c r="A371" s="24"/>
      <c r="G371" s="4"/>
    </row>
    <row r="372" spans="1:7" x14ac:dyDescent="0.2">
      <c r="A372" s="24"/>
      <c r="G372" s="4"/>
    </row>
    <row r="373" spans="1:7" x14ac:dyDescent="0.2">
      <c r="A373" s="24"/>
      <c r="G373" s="4"/>
    </row>
    <row r="374" spans="1:7" x14ac:dyDescent="0.2">
      <c r="A374" s="24"/>
      <c r="G374" s="4"/>
    </row>
    <row r="375" spans="1:7" x14ac:dyDescent="0.2">
      <c r="A375" s="24"/>
      <c r="G375" s="4"/>
    </row>
    <row r="376" spans="1:7" x14ac:dyDescent="0.2">
      <c r="A376" s="24"/>
      <c r="G376" s="4"/>
    </row>
    <row r="377" spans="1:7" x14ac:dyDescent="0.2">
      <c r="A377" s="24"/>
      <c r="G377" s="4"/>
    </row>
    <row r="378" spans="1:7" x14ac:dyDescent="0.2">
      <c r="A378" s="24"/>
      <c r="G378" s="4"/>
    </row>
    <row r="379" spans="1:7" x14ac:dyDescent="0.2">
      <c r="A379" s="24"/>
      <c r="G379" s="4"/>
    </row>
    <row r="380" spans="1:7" x14ac:dyDescent="0.2">
      <c r="A380" s="24"/>
      <c r="G380" s="4"/>
    </row>
    <row r="381" spans="1:7" x14ac:dyDescent="0.2">
      <c r="A381" s="24"/>
      <c r="G381" s="4"/>
    </row>
    <row r="382" spans="1:7" x14ac:dyDescent="0.2">
      <c r="A382" s="24"/>
      <c r="G382" s="4"/>
    </row>
    <row r="383" spans="1:7" x14ac:dyDescent="0.2">
      <c r="A383" s="24"/>
      <c r="G383" s="4"/>
    </row>
    <row r="384" spans="1:7" x14ac:dyDescent="0.2">
      <c r="A384" s="24"/>
      <c r="G384" s="4"/>
    </row>
    <row r="385" spans="1:7" x14ac:dyDescent="0.2">
      <c r="A385" s="24"/>
      <c r="G385" s="4"/>
    </row>
    <row r="386" spans="1:7" x14ac:dyDescent="0.2">
      <c r="A386" s="24"/>
      <c r="G386" s="4"/>
    </row>
    <row r="387" spans="1:7" x14ac:dyDescent="0.2">
      <c r="A387" s="24"/>
      <c r="G387" s="4"/>
    </row>
    <row r="388" spans="1:7" x14ac:dyDescent="0.2">
      <c r="A388" s="24"/>
      <c r="G388" s="4"/>
    </row>
    <row r="389" spans="1:7" x14ac:dyDescent="0.2">
      <c r="A389" s="24"/>
      <c r="G389" s="4"/>
    </row>
    <row r="390" spans="1:7" x14ac:dyDescent="0.2">
      <c r="A390" s="24"/>
      <c r="G390" s="4"/>
    </row>
    <row r="391" spans="1:7" x14ac:dyDescent="0.2">
      <c r="A391" s="24"/>
      <c r="G391" s="4"/>
    </row>
    <row r="392" spans="1:7" x14ac:dyDescent="0.2">
      <c r="A392" s="24"/>
      <c r="G392" s="4"/>
    </row>
    <row r="393" spans="1:7" x14ac:dyDescent="0.2">
      <c r="A393" s="24"/>
      <c r="G393" s="4"/>
    </row>
    <row r="394" spans="1:7" x14ac:dyDescent="0.2">
      <c r="A394" s="24"/>
      <c r="G394" s="4"/>
    </row>
    <row r="395" spans="1:7" x14ac:dyDescent="0.2">
      <c r="A395" s="24"/>
      <c r="G395" s="4"/>
    </row>
    <row r="396" spans="1:7" x14ac:dyDescent="0.2">
      <c r="A396" s="24"/>
      <c r="G396" s="4"/>
    </row>
    <row r="397" spans="1:7" x14ac:dyDescent="0.2">
      <c r="A397" s="24"/>
      <c r="G397" s="4"/>
    </row>
    <row r="398" spans="1:7" x14ac:dyDescent="0.2">
      <c r="A398" s="24"/>
      <c r="G398" s="4"/>
    </row>
    <row r="399" spans="1:7" x14ac:dyDescent="0.2">
      <c r="A399" s="24"/>
      <c r="G399" s="4"/>
    </row>
    <row r="400" spans="1:7" x14ac:dyDescent="0.2">
      <c r="A400" s="24"/>
      <c r="G400" s="4"/>
    </row>
    <row r="401" spans="1:7" x14ac:dyDescent="0.2">
      <c r="A401" s="24"/>
      <c r="G401" s="4"/>
    </row>
    <row r="402" spans="1:7" x14ac:dyDescent="0.2">
      <c r="A402" s="24"/>
      <c r="G402" s="4"/>
    </row>
    <row r="403" spans="1:7" x14ac:dyDescent="0.2">
      <c r="A403" s="24"/>
      <c r="G403" s="4"/>
    </row>
    <row r="404" spans="1:7" x14ac:dyDescent="0.2">
      <c r="A404" s="24"/>
      <c r="G404" s="4"/>
    </row>
    <row r="405" spans="1:7" x14ac:dyDescent="0.2">
      <c r="A405" s="24"/>
      <c r="G405" s="4"/>
    </row>
    <row r="406" spans="1:7" x14ac:dyDescent="0.2">
      <c r="A406" s="24"/>
      <c r="G406" s="4"/>
    </row>
    <row r="407" spans="1:7" x14ac:dyDescent="0.2">
      <c r="A407" s="24"/>
      <c r="G407" s="4"/>
    </row>
    <row r="408" spans="1:7" x14ac:dyDescent="0.2">
      <c r="A408" s="24"/>
      <c r="G408" s="4"/>
    </row>
    <row r="409" spans="1:7" x14ac:dyDescent="0.2">
      <c r="A409" s="24"/>
      <c r="G409" s="4"/>
    </row>
    <row r="410" spans="1:7" x14ac:dyDescent="0.2">
      <c r="G410" s="4"/>
    </row>
    <row r="411" spans="1:7" x14ac:dyDescent="0.2">
      <c r="G411" s="4"/>
    </row>
    <row r="412" spans="1:7" x14ac:dyDescent="0.2">
      <c r="G412" s="4"/>
    </row>
    <row r="413" spans="1:7" x14ac:dyDescent="0.2">
      <c r="G413" s="4"/>
    </row>
    <row r="414" spans="1:7" x14ac:dyDescent="0.2">
      <c r="G414" s="4"/>
    </row>
    <row r="415" spans="1:7" x14ac:dyDescent="0.2">
      <c r="G415" s="4"/>
    </row>
    <row r="416" spans="1:7" x14ac:dyDescent="0.2">
      <c r="G416" s="4"/>
    </row>
    <row r="417" spans="7:7" x14ac:dyDescent="0.2">
      <c r="G417" s="4"/>
    </row>
    <row r="418" spans="7:7" x14ac:dyDescent="0.2">
      <c r="G418" s="4"/>
    </row>
    <row r="419" spans="7:7" x14ac:dyDescent="0.2">
      <c r="G419" s="4"/>
    </row>
    <row r="420" spans="7:7" x14ac:dyDescent="0.2">
      <c r="G420" s="4"/>
    </row>
    <row r="421" spans="7:7" x14ac:dyDescent="0.2">
      <c r="G421" s="4"/>
    </row>
    <row r="422" spans="7:7" x14ac:dyDescent="0.2">
      <c r="G422" s="4"/>
    </row>
    <row r="423" spans="7:7" x14ac:dyDescent="0.2">
      <c r="G423" s="4"/>
    </row>
    <row r="424" spans="7:7" x14ac:dyDescent="0.2">
      <c r="G424" s="4"/>
    </row>
    <row r="425" spans="7:7" x14ac:dyDescent="0.2">
      <c r="G425" s="4"/>
    </row>
    <row r="426" spans="7:7" x14ac:dyDescent="0.2">
      <c r="G426" s="4"/>
    </row>
    <row r="427" spans="7:7" x14ac:dyDescent="0.2">
      <c r="G427" s="4"/>
    </row>
    <row r="428" spans="7:7" x14ac:dyDescent="0.2">
      <c r="G428" s="4"/>
    </row>
    <row r="429" spans="7:7" x14ac:dyDescent="0.2">
      <c r="G429" s="4"/>
    </row>
    <row r="430" spans="7:7" x14ac:dyDescent="0.2">
      <c r="G430" s="4"/>
    </row>
    <row r="431" spans="7:7" x14ac:dyDescent="0.2">
      <c r="G431" s="4"/>
    </row>
    <row r="432" spans="7:7" x14ac:dyDescent="0.2">
      <c r="G432" s="4"/>
    </row>
    <row r="433" spans="7:7" x14ac:dyDescent="0.2">
      <c r="G433" s="4"/>
    </row>
    <row r="434" spans="7:7" x14ac:dyDescent="0.2">
      <c r="G434" s="4"/>
    </row>
    <row r="435" spans="7:7" x14ac:dyDescent="0.2">
      <c r="G435" s="4"/>
    </row>
    <row r="436" spans="7:7" x14ac:dyDescent="0.2">
      <c r="G436" s="4"/>
    </row>
    <row r="437" spans="7:7" x14ac:dyDescent="0.2">
      <c r="G437" s="4"/>
    </row>
    <row r="438" spans="7:7" x14ac:dyDescent="0.2">
      <c r="G438" s="4"/>
    </row>
    <row r="439" spans="7:7" x14ac:dyDescent="0.2">
      <c r="G439" s="4"/>
    </row>
    <row r="440" spans="7:7" x14ac:dyDescent="0.2">
      <c r="G440" s="4"/>
    </row>
    <row r="441" spans="7:7" x14ac:dyDescent="0.2">
      <c r="G441" s="4"/>
    </row>
    <row r="442" spans="7:7" x14ac:dyDescent="0.2">
      <c r="G442" s="4"/>
    </row>
    <row r="443" spans="7:7" x14ac:dyDescent="0.2">
      <c r="G443" s="4"/>
    </row>
    <row r="444" spans="7:7" x14ac:dyDescent="0.2">
      <c r="G444" s="4"/>
    </row>
    <row r="445" spans="7:7" x14ac:dyDescent="0.2">
      <c r="G445" s="4"/>
    </row>
    <row r="446" spans="7:7" x14ac:dyDescent="0.2">
      <c r="G446" s="4"/>
    </row>
    <row r="447" spans="7:7" x14ac:dyDescent="0.2">
      <c r="G447" s="4"/>
    </row>
    <row r="448" spans="7:7" x14ac:dyDescent="0.2">
      <c r="G448" s="4"/>
    </row>
    <row r="449" spans="7:7" x14ac:dyDescent="0.2">
      <c r="G449" s="4"/>
    </row>
    <row r="450" spans="7:7" x14ac:dyDescent="0.2">
      <c r="G450" s="4"/>
    </row>
    <row r="451" spans="7:7" x14ac:dyDescent="0.2">
      <c r="G451" s="4"/>
    </row>
    <row r="452" spans="7:7" x14ac:dyDescent="0.2">
      <c r="G452" s="4"/>
    </row>
    <row r="453" spans="7:7" x14ac:dyDescent="0.2">
      <c r="G453" s="4"/>
    </row>
    <row r="454" spans="7:7" x14ac:dyDescent="0.2">
      <c r="G454" s="4"/>
    </row>
    <row r="455" spans="7:7" x14ac:dyDescent="0.2">
      <c r="G455" s="4"/>
    </row>
    <row r="456" spans="7:7" x14ac:dyDescent="0.2">
      <c r="G456" s="4"/>
    </row>
    <row r="457" spans="7:7" x14ac:dyDescent="0.2">
      <c r="G457" s="4"/>
    </row>
    <row r="458" spans="7:7" x14ac:dyDescent="0.2">
      <c r="G458" s="4"/>
    </row>
    <row r="459" spans="7:7" x14ac:dyDescent="0.2">
      <c r="G459" s="4"/>
    </row>
    <row r="460" spans="7:7" x14ac:dyDescent="0.2">
      <c r="G460" s="4"/>
    </row>
    <row r="461" spans="7:7" x14ac:dyDescent="0.2">
      <c r="G461" s="4"/>
    </row>
    <row r="462" spans="7:7" x14ac:dyDescent="0.2">
      <c r="G462" s="4"/>
    </row>
    <row r="463" spans="7:7" x14ac:dyDescent="0.2">
      <c r="G463" s="4"/>
    </row>
    <row r="464" spans="7:7" x14ac:dyDescent="0.2">
      <c r="G464" s="4"/>
    </row>
    <row r="465" spans="7:7" x14ac:dyDescent="0.2">
      <c r="G465" s="4"/>
    </row>
    <row r="466" spans="7:7" x14ac:dyDescent="0.2">
      <c r="G466" s="4"/>
    </row>
    <row r="467" spans="7:7" x14ac:dyDescent="0.2">
      <c r="G467" s="4"/>
    </row>
    <row r="468" spans="7:7" x14ac:dyDescent="0.2">
      <c r="G468" s="4"/>
    </row>
    <row r="469" spans="7:7" x14ac:dyDescent="0.2">
      <c r="G469" s="4"/>
    </row>
    <row r="470" spans="7:7" x14ac:dyDescent="0.2">
      <c r="G470" s="4"/>
    </row>
    <row r="471" spans="7:7" x14ac:dyDescent="0.2">
      <c r="G471" s="4"/>
    </row>
    <row r="472" spans="7:7" x14ac:dyDescent="0.2">
      <c r="G472" s="4"/>
    </row>
    <row r="473" spans="7:7" x14ac:dyDescent="0.2">
      <c r="G473" s="4"/>
    </row>
    <row r="474" spans="7:7" x14ac:dyDescent="0.2">
      <c r="G474" s="4"/>
    </row>
    <row r="475" spans="7:7" x14ac:dyDescent="0.2">
      <c r="G475" s="4"/>
    </row>
    <row r="476" spans="7:7" x14ac:dyDescent="0.2">
      <c r="G476" s="4"/>
    </row>
    <row r="477" spans="7:7" x14ac:dyDescent="0.2">
      <c r="G477" s="4"/>
    </row>
    <row r="478" spans="7:7" x14ac:dyDescent="0.2">
      <c r="G478" s="4"/>
    </row>
    <row r="479" spans="7:7" x14ac:dyDescent="0.2">
      <c r="G479" s="4"/>
    </row>
    <row r="480" spans="7:7" x14ac:dyDescent="0.2">
      <c r="G480" s="4"/>
    </row>
    <row r="481" spans="7:7" x14ac:dyDescent="0.2">
      <c r="G481" s="4"/>
    </row>
    <row r="482" spans="7:7" x14ac:dyDescent="0.2">
      <c r="G482" s="4"/>
    </row>
    <row r="483" spans="7:7" x14ac:dyDescent="0.2">
      <c r="G483" s="4"/>
    </row>
    <row r="484" spans="7:7" x14ac:dyDescent="0.2">
      <c r="G484" s="4"/>
    </row>
    <row r="485" spans="7:7" x14ac:dyDescent="0.2">
      <c r="G485" s="4"/>
    </row>
    <row r="486" spans="7:7" x14ac:dyDescent="0.2">
      <c r="G486" s="4"/>
    </row>
    <row r="487" spans="7:7" x14ac:dyDescent="0.2">
      <c r="G487" s="4"/>
    </row>
    <row r="488" spans="7:7" x14ac:dyDescent="0.2">
      <c r="G488" s="4"/>
    </row>
    <row r="489" spans="7:7" x14ac:dyDescent="0.2">
      <c r="G489" s="4"/>
    </row>
    <row r="490" spans="7:7" x14ac:dyDescent="0.2">
      <c r="G490" s="4"/>
    </row>
    <row r="491" spans="7:7" x14ac:dyDescent="0.2">
      <c r="G491" s="4"/>
    </row>
    <row r="492" spans="7:7" x14ac:dyDescent="0.2">
      <c r="G492" s="4"/>
    </row>
    <row r="493" spans="7:7" x14ac:dyDescent="0.2">
      <c r="G493" s="4"/>
    </row>
    <row r="494" spans="7:7" x14ac:dyDescent="0.2">
      <c r="G494" s="4"/>
    </row>
    <row r="495" spans="7:7" x14ac:dyDescent="0.2">
      <c r="G495" s="4"/>
    </row>
    <row r="496" spans="7:7" x14ac:dyDescent="0.2">
      <c r="G496" s="4"/>
    </row>
    <row r="497" spans="7:7" x14ac:dyDescent="0.2">
      <c r="G497" s="4"/>
    </row>
    <row r="498" spans="7:7" x14ac:dyDescent="0.2">
      <c r="G498" s="4"/>
    </row>
    <row r="499" spans="7:7" x14ac:dyDescent="0.2">
      <c r="G499" s="4"/>
    </row>
    <row r="500" spans="7:7" x14ac:dyDescent="0.2">
      <c r="G500" s="4"/>
    </row>
    <row r="501" spans="7:7" x14ac:dyDescent="0.2">
      <c r="G501" s="4"/>
    </row>
    <row r="502" spans="7:7" x14ac:dyDescent="0.2">
      <c r="G502" s="4"/>
    </row>
    <row r="503" spans="7:7" x14ac:dyDescent="0.2">
      <c r="G503" s="4"/>
    </row>
    <row r="504" spans="7:7" x14ac:dyDescent="0.2">
      <c r="G504" s="4"/>
    </row>
    <row r="505" spans="7:7" x14ac:dyDescent="0.2">
      <c r="G505" s="4"/>
    </row>
    <row r="506" spans="7:7" x14ac:dyDescent="0.2">
      <c r="G506" s="4"/>
    </row>
    <row r="507" spans="7:7" x14ac:dyDescent="0.2">
      <c r="G507" s="4"/>
    </row>
    <row r="508" spans="7:7" x14ac:dyDescent="0.2">
      <c r="G508" s="4"/>
    </row>
    <row r="509" spans="7:7" x14ac:dyDescent="0.2">
      <c r="G509" s="4"/>
    </row>
    <row r="510" spans="7:7" x14ac:dyDescent="0.2">
      <c r="G510" s="4"/>
    </row>
    <row r="511" spans="7:7" x14ac:dyDescent="0.2">
      <c r="G511" s="4"/>
    </row>
    <row r="512" spans="7:7" x14ac:dyDescent="0.2">
      <c r="G512" s="4"/>
    </row>
    <row r="513" spans="7:7" x14ac:dyDescent="0.2">
      <c r="G513" s="4"/>
    </row>
    <row r="514" spans="7:7" x14ac:dyDescent="0.2">
      <c r="G514" s="4"/>
    </row>
    <row r="515" spans="7:7" x14ac:dyDescent="0.2">
      <c r="G515" s="4"/>
    </row>
    <row r="516" spans="7:7" x14ac:dyDescent="0.2">
      <c r="G516" s="4"/>
    </row>
    <row r="517" spans="7:7" x14ac:dyDescent="0.2">
      <c r="G517" s="4"/>
    </row>
    <row r="518" spans="7:7" x14ac:dyDescent="0.2">
      <c r="G518" s="4"/>
    </row>
    <row r="519" spans="7:7" x14ac:dyDescent="0.2">
      <c r="G519" s="4"/>
    </row>
    <row r="520" spans="7:7" x14ac:dyDescent="0.2">
      <c r="G520" s="4"/>
    </row>
    <row r="521" spans="7:7" x14ac:dyDescent="0.2">
      <c r="G521" s="4"/>
    </row>
    <row r="522" spans="7:7" x14ac:dyDescent="0.2">
      <c r="G522" s="4"/>
    </row>
    <row r="523" spans="7:7" x14ac:dyDescent="0.2">
      <c r="G523" s="4"/>
    </row>
    <row r="524" spans="7:7" x14ac:dyDescent="0.2">
      <c r="G524" s="4"/>
    </row>
    <row r="525" spans="7:7" x14ac:dyDescent="0.2">
      <c r="G525" s="4"/>
    </row>
    <row r="526" spans="7:7" x14ac:dyDescent="0.2">
      <c r="G526" s="4"/>
    </row>
    <row r="527" spans="7:7" x14ac:dyDescent="0.2">
      <c r="G527" s="4"/>
    </row>
    <row r="528" spans="7:7" x14ac:dyDescent="0.2">
      <c r="G528" s="4"/>
    </row>
    <row r="529" spans="7:7" x14ac:dyDescent="0.2">
      <c r="G529" s="4"/>
    </row>
    <row r="530" spans="7:7" x14ac:dyDescent="0.2">
      <c r="G530" s="4"/>
    </row>
    <row r="531" spans="7:7" x14ac:dyDescent="0.2">
      <c r="G531" s="4"/>
    </row>
    <row r="532" spans="7:7" x14ac:dyDescent="0.2">
      <c r="G532" s="4"/>
    </row>
    <row r="533" spans="7:7" x14ac:dyDescent="0.2">
      <c r="G533" s="4"/>
    </row>
    <row r="534" spans="7:7" x14ac:dyDescent="0.2">
      <c r="G534" s="4"/>
    </row>
    <row r="535" spans="7:7" x14ac:dyDescent="0.2">
      <c r="G535" s="4"/>
    </row>
    <row r="536" spans="7:7" x14ac:dyDescent="0.2">
      <c r="G536" s="4"/>
    </row>
    <row r="537" spans="7:7" x14ac:dyDescent="0.2">
      <c r="G537" s="4"/>
    </row>
    <row r="538" spans="7:7" x14ac:dyDescent="0.2">
      <c r="G538" s="4"/>
    </row>
    <row r="539" spans="7:7" x14ac:dyDescent="0.2">
      <c r="G539" s="4"/>
    </row>
  </sheetData>
  <mergeCells count="6">
    <mergeCell ref="G16:G17"/>
    <mergeCell ref="A6:F6"/>
    <mergeCell ref="A7:F7"/>
    <mergeCell ref="A8:F8"/>
    <mergeCell ref="A16:B16"/>
    <mergeCell ref="C16:F16"/>
  </mergeCells>
  <printOptions horizontalCentered="1"/>
  <pageMargins left="0.59055118110236227" right="0.59055118110236227" top="0.62" bottom="0.55118110236220474" header="0" footer="0"/>
  <pageSetup scale="53" fitToHeight="5" orientation="portrait" r:id="rId1"/>
  <headerFooter alignWithMargins="0"/>
  <ignoredErrors>
    <ignoredError sqref="G28:G3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FUENTES</vt:lpstr>
      <vt:lpstr>SUBPR</vt:lpstr>
      <vt:lpstr>PROGR-89900</vt:lpstr>
      <vt:lpstr>PROGR-89300</vt:lpstr>
      <vt:lpstr>TITULO</vt:lpstr>
      <vt:lpstr>'PROGR-89900'!Área_de_impresión</vt:lpstr>
      <vt:lpstr>FUENTES!Títulos_a_imprimir</vt:lpstr>
      <vt:lpstr>'PROGR-89300'!Títulos_a_imprimir</vt:lpstr>
      <vt:lpstr>'PROGR-89900'!Títulos_a_imprimir</vt:lpstr>
      <vt:lpstr>SUBPR!Títulos_a_imprimir</vt:lpstr>
      <vt:lpstr>TITULO!Títulos_a_imprimir</vt:lpstr>
    </vt:vector>
  </TitlesOfParts>
  <Manager/>
  <Company>MINISTERIO DE HACIENDA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Presupuesto Nacional</dc:creator>
  <cp:keywords/>
  <dc:description/>
  <cp:lastModifiedBy>Tony Martinez Alvarado</cp:lastModifiedBy>
  <cp:revision/>
  <cp:lastPrinted>2021-12-14T23:23:59Z</cp:lastPrinted>
  <dcterms:created xsi:type="dcterms:W3CDTF">2001-05-10T13:51:20Z</dcterms:created>
  <dcterms:modified xsi:type="dcterms:W3CDTF">2021-12-14T23:24:45Z</dcterms:modified>
  <cp:category/>
  <cp:contentStatus/>
</cp:coreProperties>
</file>