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16" activeTab="0"/>
  </bookViews>
  <sheets>
    <sheet name="Metas sectoriales" sheetId="1" r:id="rId1"/>
    <sheet name="M SEG 2016" sheetId="2" r:id="rId2"/>
    <sheet name="Clasificación metas 2016" sheetId="3" r:id="rId3"/>
  </sheets>
  <definedNames>
    <definedName name="_ftn1" localSheetId="0">'Metas sectoriales'!#REF!</definedName>
    <definedName name="_ftn10" localSheetId="1">'M SEG 2016'!#REF!</definedName>
    <definedName name="_ftn11" localSheetId="1">'M SEG 2016'!#REF!</definedName>
    <definedName name="_ftn12" localSheetId="1">'M SEG 2016'!#REF!</definedName>
    <definedName name="_ftn13" localSheetId="1">'M SEG 2016'!#REF!</definedName>
    <definedName name="_ftn14" localSheetId="1">'M SEG 2016'!#REF!</definedName>
    <definedName name="_ftn15" localSheetId="1">'M SEG 2016'!#REF!</definedName>
    <definedName name="_ftn16" localSheetId="1">'M SEG 2016'!#REF!</definedName>
    <definedName name="_ftn17" localSheetId="1">'M SEG 2016'!#REF!</definedName>
    <definedName name="_ftn18" localSheetId="1">'M SEG 2016'!#REF!</definedName>
    <definedName name="_ftn19" localSheetId="1">'M SEG 2016'!#REF!</definedName>
    <definedName name="_ftn2" localSheetId="1">'M SEG 2016'!#REF!</definedName>
    <definedName name="_ftn20" localSheetId="1">'M SEG 2016'!#REF!</definedName>
    <definedName name="_ftn21" localSheetId="1">'M SEG 2016'!#REF!</definedName>
    <definedName name="_ftn3" localSheetId="1">'M SEG 2016'!#REF!</definedName>
    <definedName name="_ftn4" localSheetId="1">'M SEG 2016'!#REF!</definedName>
    <definedName name="_ftn5" localSheetId="1">'M SEG 2016'!#REF!</definedName>
    <definedName name="_ftn6" localSheetId="1">'M SEG 2016'!#REF!</definedName>
    <definedName name="_ftn7" localSheetId="1">'M SEG 2016'!#REF!</definedName>
    <definedName name="_ftn8" localSheetId="1">'M SEG 2016'!#REF!</definedName>
    <definedName name="_ftn9" localSheetId="1">'M SEG 2016'!#REF!</definedName>
    <definedName name="_ftnref1" localSheetId="0">'Metas sectoriales'!$B$14</definedName>
    <definedName name="_ftnref10" localSheetId="1">'M SEG 2016'!$C$86</definedName>
    <definedName name="_ftnref11" localSheetId="1">'M SEG 2016'!$E$90</definedName>
    <definedName name="_ftnref12" localSheetId="1">'M SEG 2016'!$C$111</definedName>
    <definedName name="_ftnref13" localSheetId="1">'M SEG 2016'!$C$139</definedName>
    <definedName name="_ftnref14" localSheetId="1">'M SEG 2016'!#REF!</definedName>
    <definedName name="_ftnref15" localSheetId="1">'M SEG 2016'!$E$152</definedName>
    <definedName name="_ftnref16" localSheetId="1">'M SEG 2016'!$C$160</definedName>
    <definedName name="_ftnref17" localSheetId="1">'M SEG 2016'!$C$162</definedName>
    <definedName name="_ftnref18" localSheetId="1">'M SEG 2016'!$F$178</definedName>
    <definedName name="_ftnref19" localSheetId="1">'M SEG 2016'!$E$195</definedName>
    <definedName name="_ftnref2" localSheetId="1">'M SEG 2016'!#REF!</definedName>
    <definedName name="_ftnref20" localSheetId="1">'M SEG 2016'!$C$205</definedName>
    <definedName name="_ftnref21" localSheetId="1">'M SEG 2016'!$F$309</definedName>
    <definedName name="_ftnref3" localSheetId="1">'M SEG 2016'!$D$46</definedName>
    <definedName name="_ftnref4" localSheetId="1">'M SEG 2016'!$E$47</definedName>
    <definedName name="_ftnref5" localSheetId="1">#N/A</definedName>
    <definedName name="_ftnref6" localSheetId="1">#N/A</definedName>
    <definedName name="_ftnref7" localSheetId="1">'M SEG 2016'!#REF!</definedName>
    <definedName name="_ftnref8" localSheetId="1">'M SEG 2016'!#REF!</definedName>
    <definedName name="_ftnref9" localSheetId="1">'M SEG 2016'!#REF!</definedName>
    <definedName name="_xlnm.Print_Area" localSheetId="1">'M SEG 2016'!$A$1:$U$78</definedName>
    <definedName name="_xlnm.Print_Area" localSheetId="0">'Metas sectoriales'!$A$1:$J$15</definedName>
    <definedName name="_xlnm.Print_Area" localSheetId="1">'M SEG 2016'!$A$1:$U$78</definedName>
    <definedName name="_xlnm.Print_Area" localSheetId="0">'Metas sectoriales'!$A$1:$J$15</definedName>
    <definedName name="OLE_LINK1" localSheetId="1">'M SEG 2016'!#REF!</definedName>
    <definedName name="OLE_LINK5" localSheetId="1">'M SEG 2016'!$F$126</definedName>
  </definedNames>
  <calcPr fullCalcOnLoad="1"/>
</workbook>
</file>

<file path=xl/sharedStrings.xml><?xml version="1.0" encoding="utf-8"?>
<sst xmlns="http://schemas.openxmlformats.org/spreadsheetml/2006/main" count="592" uniqueCount="336">
  <si>
    <t>Sector: Trabajo y Seguridad Social</t>
  </si>
  <si>
    <t>Objetivo sectorial</t>
  </si>
  <si>
    <t>Indicadores del resultado</t>
  </si>
  <si>
    <t xml:space="preserve">Línea base </t>
  </si>
  <si>
    <t>Meta de período y anual</t>
  </si>
  <si>
    <t>Clasificación</t>
  </si>
  <si>
    <t>Cantidad</t>
  </si>
  <si>
    <t>%</t>
  </si>
  <si>
    <t>Aumentar la empleabilidad de la población en edad de trabajar, favoreciendo la generación de empleo como mecanismo para la inclusión social.</t>
  </si>
  <si>
    <t>Aumento en el número de personas capacitadas en áreas de mayor demanda de los sectores productivos.</t>
  </si>
  <si>
    <t>Cantidad de personas capacitadas</t>
  </si>
  <si>
    <t>2013: 30,524</t>
  </si>
  <si>
    <t>Creación de nuevos emprendimientos  productivos.</t>
  </si>
  <si>
    <t>Cantidad  de nuevos emprendimientos productivos</t>
  </si>
  <si>
    <t>2013: 687</t>
  </si>
  <si>
    <t xml:space="preserve">Tutelar el cumplimiento de la legislación laboral para la restitución de los  derechos laborales de las personas asalariadas del  sector privado. </t>
  </si>
  <si>
    <t>Aumento del cumplimiento de la legislación laboral hacia  las personas asalariadas del sector privado a quienes se les incumple sus derechos laborales</t>
  </si>
  <si>
    <t>Porcentaje anual de personas  asalariadas del sector privado  a las que se les cumplen sus derechos laborales en sede administrativa con respecto al total de trabajadores afectados por incumplimiento a la normativa laboral  detectados por el MTSS en cada año</t>
  </si>
  <si>
    <t>2013: 74%</t>
  </si>
  <si>
    <t>Disminuir el trabajo infantil  y sus peores formas y el trabajo adolescente en Costa Rica.</t>
  </si>
  <si>
    <t xml:space="preserve">Menor tasa de ocupación de las personas de 12 a 14 años.  
</t>
  </si>
  <si>
    <t xml:space="preserve">Tasa de ocupación de las personas de 12  a 14 años 
</t>
  </si>
  <si>
    <t xml:space="preserve">2013: 2,32%
(5.715 personas entre 12 a 14 años trabajando) 
</t>
  </si>
  <si>
    <t xml:space="preserve">Menor tasa de ocupación de las personas de 15 a 17 años. </t>
  </si>
  <si>
    <t xml:space="preserve">Tasa de ocupación de las personas entre 15 a 17 años 
</t>
  </si>
  <si>
    <t xml:space="preserve">2013: 8,62%
(22.270 personas entre 15 a 17 años trabajando 
</t>
  </si>
  <si>
    <t>CUMPLIMIENTO ANUAL METAS PROGRAS/PROYECTOS                      AL 31 DE DICIEMBRE</t>
  </si>
  <si>
    <t>NIVEL</t>
  </si>
  <si>
    <t>Estimación presupuestaria                        (Millones ¢)</t>
  </si>
  <si>
    <t>Ejecución Presupuestaria                           (Millones ¢)</t>
  </si>
  <si>
    <t>Resultado anual</t>
  </si>
  <si>
    <t>Ejecución presupuestaria (Millones ¢)</t>
  </si>
  <si>
    <t>Población beneficiada</t>
  </si>
  <si>
    <t>H</t>
  </si>
  <si>
    <t>M</t>
  </si>
  <si>
    <t>SECTORIAL/INSTITUCIONAL</t>
  </si>
  <si>
    <t>Programa de empleabilidad con énfasis en grupos vulnerables</t>
  </si>
  <si>
    <t>Cantidad de personas egresadas de programas en áreas técnicas de mayor demanda de los sectores productivos a nivel nacional.</t>
  </si>
  <si>
    <t>2013: 20,147</t>
  </si>
  <si>
    <t>Recursos propios</t>
  </si>
  <si>
    <t>Minor Rodríguez INA    Rolando Morales INA</t>
  </si>
  <si>
    <t>Región Brunca.</t>
  </si>
  <si>
    <t>2013: 1.277</t>
  </si>
  <si>
    <t>Región Chorotega.</t>
  </si>
  <si>
    <t xml:space="preserve">2013: 1.369  </t>
  </si>
  <si>
    <t>2013: 1.185</t>
  </si>
  <si>
    <t>Región Huetar Caribe.</t>
  </si>
  <si>
    <t>2013: 1.748</t>
  </si>
  <si>
    <t xml:space="preserve">2013: 1.418 </t>
  </si>
  <si>
    <t>Programa Empléate.</t>
  </si>
  <si>
    <t>Número de personas jóvenes entre 17 a 24 años  en condición de vulnerabilidad  egresados de  programas de capacitación  según demanda del mercado  laboral a nivel nacional.</t>
  </si>
  <si>
    <t>2013: 3,478</t>
  </si>
  <si>
    <t>FODESAF</t>
  </si>
  <si>
    <t>Andrés Romero MTSS</t>
  </si>
  <si>
    <t>2013: 2.538</t>
  </si>
  <si>
    <t xml:space="preserve"> Región Brunca.</t>
  </si>
  <si>
    <t xml:space="preserve">2013: 539 </t>
  </si>
  <si>
    <t xml:space="preserve">2013: 132 </t>
  </si>
  <si>
    <t xml:space="preserve">2013: 171 </t>
  </si>
  <si>
    <t xml:space="preserve">2013: 86  </t>
  </si>
  <si>
    <t>Cantidad de  personas en condición de desempleo y pobreza vinculadas en proyectos de infraestructura comunal, socioproductivos y capacitación   apoyadas con ingresos temporales a nivel nacional.</t>
  </si>
  <si>
    <t>2013: 2.854 personas</t>
  </si>
  <si>
    <t>Presupuesto  Programa 732</t>
  </si>
  <si>
    <t>2013: 428</t>
  </si>
  <si>
    <t xml:space="preserve">2013: 428 </t>
  </si>
  <si>
    <t>2013: 571</t>
  </si>
  <si>
    <t>Número de emprendimientos constituidos con subsidio económico.</t>
  </si>
  <si>
    <t>Programa 732 MTSS</t>
  </si>
  <si>
    <t>Andrés Romero, MTSS</t>
  </si>
  <si>
    <t>Sistema Nacional de Intermediación de Empleo</t>
  </si>
  <si>
    <t>Cantidad de nuevos gobiernos locales con servicios de intermediación de empleo a nivel nacional.</t>
  </si>
  <si>
    <t>Programa 732, MTSS</t>
  </si>
  <si>
    <t xml:space="preserve"> Región Central.</t>
  </si>
  <si>
    <t>2013:
20</t>
  </si>
  <si>
    <t xml:space="preserve"> Región Chorotega.</t>
  </si>
  <si>
    <t>2013:
6</t>
  </si>
  <si>
    <t xml:space="preserve"> Región Pacífico Central.</t>
  </si>
  <si>
    <t>2013:
5</t>
  </si>
  <si>
    <t>2013:
4</t>
  </si>
  <si>
    <t xml:space="preserve"> Región Huetar Norte.</t>
  </si>
  <si>
    <t>2013:
3</t>
  </si>
  <si>
    <t>Programa de fomento y fortalecimiento de las micro, pequeñas y medianas empresas</t>
  </si>
  <si>
    <t>Porcentaje de emprendimientos asesorados respecto del total de emprendimientos referidos en cada año a nivel nacional.</t>
  </si>
  <si>
    <t xml:space="preserve">2013: 80% </t>
  </si>
  <si>
    <t>Minor Rodríguez INA         Rolando Morales    INA</t>
  </si>
  <si>
    <t>2013: 3,577</t>
  </si>
  <si>
    <t>Programa Nacional de Apoyo a la Microempresa (PRONAMYPE)</t>
  </si>
  <si>
    <t>Cantidad de personas en condición de pobreza con microempresa en marcha, o con emprendimiento y personas de la economía social solidaria que obtuvieron créditos blandos</t>
  </si>
  <si>
    <t>PROGRAMA 732 MTSS</t>
  </si>
  <si>
    <t xml:space="preserve">OLGA MORERA  Directora </t>
  </si>
  <si>
    <t>Número de personas pobres con emprendimientos, microempresas o personas de la ESS capacitadas en habilidades básicas empresariales y/o asistencia técnica</t>
  </si>
  <si>
    <t xml:space="preserve">2013: 2.609 personas pobres capacitadas. </t>
  </si>
  <si>
    <t>FODESAF Y RECURSOS DE FIDEICOMISO PRONAMYPE</t>
  </si>
  <si>
    <t>Patricia Bravo       INFOCOOP     Randall Pacheco   INFOCOOP</t>
  </si>
  <si>
    <t>Número de TDCC y APIS  formados en desarrollo cooperativo comunitario para impulsar el desarrollo regional en Costa Rica.</t>
  </si>
  <si>
    <t>Desarrollo y fortalecimiento de la Economía Social Solidaria</t>
  </si>
  <si>
    <t>Número de redes de articulación activas en cantones de bajo IDS.</t>
  </si>
  <si>
    <t>Número de proyectos productivos sostenibles en funcionamiento de grupos y organizaciones de la ESS.</t>
  </si>
  <si>
    <t>2013: 106</t>
  </si>
  <si>
    <t>Homologación de las competencias laborales en las ocupaciones por medio del Marco Nacional de Cualificaciones (MNC).</t>
  </si>
  <si>
    <t>Porcentaje  de  ocupaciones homologadas de los sectores productivos atendidas por el INA a nivel nacional.</t>
  </si>
  <si>
    <t>Tutelaje y fiscalización de los derechos laborales</t>
  </si>
  <si>
    <t>Porcentaje anual de patronos que cumple con la normativa laboral a nivel nacional, con respecto al total de patronos infractores detectados por la inspección.</t>
  </si>
  <si>
    <t>Rodrigo Acuña MTSS</t>
  </si>
  <si>
    <t>2013: 62%</t>
  </si>
  <si>
    <t>2013: 76%</t>
  </si>
  <si>
    <t>2013: 73%</t>
  </si>
  <si>
    <t>2013: 77%</t>
  </si>
  <si>
    <t>Porcentaje anual de personas trabajadoras asalariadas del sector privado, afectadas por incumplimiento al pago del salario Mínimos, a las que se les cumple con dicha normativa, producto de la intervención de la DNI a nivel nacional.</t>
  </si>
  <si>
    <t>2013: 72%</t>
  </si>
  <si>
    <t>2013: 69%</t>
  </si>
  <si>
    <t>2013: 83%</t>
  </si>
  <si>
    <t>2013: 88%</t>
  </si>
  <si>
    <t>2013: 58%</t>
  </si>
  <si>
    <t>Número  comisiones  salud ocupacional nuevas inscritas ante el Consejo de Salud Ocupacional y en funcionamiento en empresas o instituciones.</t>
  </si>
  <si>
    <t xml:space="preserve">2013: 465 </t>
  </si>
  <si>
    <t>Hernán Solano MTSS</t>
  </si>
  <si>
    <t xml:space="preserve">Pensiones y Jubilaciones </t>
  </si>
  <si>
    <t>Número de adultos mayores pensionados con solicitudes de pago de periodos anteriores resueltas.</t>
  </si>
  <si>
    <t>Número de  días  en que disminuye el tiempo de respuesta para resolver las solicitudes de pensión de los usuarios de la DNP.</t>
  </si>
  <si>
    <t>2013: 150 días de duración</t>
  </si>
  <si>
    <t>2015-2018: 45 días</t>
  </si>
  <si>
    <t>Programa de erradicación del trabajo infantil y trabajo adolescente peligroso.</t>
  </si>
  <si>
    <t>Porcentaje de disminución de la cantidad de niños y niñas entre 12 a 14 años que trabajaron en el 2013 (5.715 niños).</t>
  </si>
  <si>
    <t xml:space="preserve">2013: No disponible porcentaje de disminución por cambio metodológico. La ENAHO 2013 registra 5.715 niños entre 12 y 14 trabajando. </t>
  </si>
  <si>
    <t>Porcentaje de disminución de la cantidad de personas adolescentes  entre 15 y 17 años que trabajaron en el 2013 (22.270 adolescentes).</t>
  </si>
  <si>
    <t>2013: No disponible porcentaje de disminución por cambio metodológico. La ENAHO 2013 registra 22.270 adolescentes entre 15 y 17 años trabajando.</t>
  </si>
  <si>
    <t>PROGRAMACIÓN 
ANUAL 2016</t>
  </si>
  <si>
    <t>73,0</t>
  </si>
  <si>
    <t>12,5%</t>
  </si>
  <si>
    <t>2,9%</t>
  </si>
  <si>
    <t>15 días</t>
  </si>
  <si>
    <t xml:space="preserve"> Resultados Sectoriales</t>
  </si>
  <si>
    <t>2015-2018</t>
  </si>
  <si>
    <t xml:space="preserve"> 1,8%</t>
  </si>
  <si>
    <t xml:space="preserve"> 8,1%</t>
  </si>
  <si>
    <t>Responsables</t>
  </si>
  <si>
    <t xml:space="preserve"> 1,2% </t>
  </si>
  <si>
    <t xml:space="preserve"> 7,6%</t>
  </si>
  <si>
    <t xml:space="preserve">
4.570
</t>
  </si>
  <si>
    <t xml:space="preserve">
8,139
</t>
  </si>
  <si>
    <t xml:space="preserve">
4,590
</t>
  </si>
  <si>
    <t xml:space="preserve">
4.739
</t>
  </si>
  <si>
    <t xml:space="preserve">
36,325
</t>
  </si>
  <si>
    <t xml:space="preserve">7.165
</t>
  </si>
  <si>
    <t xml:space="preserve"> 17.963
</t>
  </si>
  <si>
    <t xml:space="preserve"> 3.596
</t>
  </si>
  <si>
    <t xml:space="preserve">1.795
</t>
  </si>
  <si>
    <t xml:space="preserve">5.389
</t>
  </si>
  <si>
    <t xml:space="preserve">5.387
</t>
  </si>
  <si>
    <t xml:space="preserve">1.796
</t>
  </si>
  <si>
    <t xml:space="preserve">5.586
</t>
  </si>
  <si>
    <t xml:space="preserve">5.586
</t>
  </si>
  <si>
    <t xml:space="preserve"> 5.489
</t>
  </si>
  <si>
    <t xml:space="preserve">5.586
</t>
  </si>
  <si>
    <t xml:space="preserve"> 4
</t>
  </si>
  <si>
    <t xml:space="preserve"> 4 
</t>
  </si>
  <si>
    <t xml:space="preserve"> 4
</t>
  </si>
  <si>
    <t xml:space="preserve"> 90% anual </t>
  </si>
  <si>
    <t xml:space="preserve"> 40 emprendimientos cooperativos.</t>
  </si>
  <si>
    <t xml:space="preserve">64%
</t>
  </si>
  <si>
    <t xml:space="preserve">78%
</t>
  </si>
  <si>
    <t xml:space="preserve"> 75%
</t>
  </si>
  <si>
    <t xml:space="preserve"> 76%
</t>
  </si>
  <si>
    <t xml:space="preserve">79%
</t>
  </si>
  <si>
    <t xml:space="preserve">71%
</t>
  </si>
  <si>
    <t xml:space="preserve">85%
</t>
  </si>
  <si>
    <t xml:space="preserve"> 90%
</t>
  </si>
  <si>
    <t xml:space="preserve">
 60%
</t>
  </si>
  <si>
    <t xml:space="preserve"> 74%
</t>
  </si>
  <si>
    <t xml:space="preserve">11,6%
</t>
  </si>
  <si>
    <t>Meta Anual PND 2016</t>
  </si>
  <si>
    <t>RESPONSABLE</t>
  </si>
  <si>
    <t>Región Brunca</t>
  </si>
  <si>
    <t>Región Chorotega</t>
  </si>
  <si>
    <t>Región Pacífico Central</t>
  </si>
  <si>
    <t>Región Central</t>
  </si>
  <si>
    <t>Región Huetar Caribe</t>
  </si>
  <si>
    <t>Región Huetar Norte</t>
  </si>
  <si>
    <t>.</t>
  </si>
  <si>
    <t xml:space="preserve"> </t>
  </si>
  <si>
    <t>Programa Nacional de Empleo (PRONAE)</t>
  </si>
  <si>
    <t xml:space="preserve"> 5.489
</t>
  </si>
  <si>
    <t xml:space="preserve"> 5.586
</t>
  </si>
  <si>
    <t xml:space="preserve"> Región Huetar Caribe</t>
  </si>
  <si>
    <t xml:space="preserve">2013: 545 personas pobres con microempresas o microemprendimentos en marcha  con crédito blando otorgados     </t>
  </si>
  <si>
    <t>Cantidad de MIPYMES capacitadas en el mejoramiento de sus capacidades técnicas</t>
  </si>
  <si>
    <t>Número de emprendimientos cooperativos  constituidos con acompañamiento integral para asegurar su sostenibilidad</t>
  </si>
  <si>
    <t>2013: 41  municipalidades participando en el Sistema Nacional de Intermediación (2014: 9, para un total de 50 a ese año)</t>
  </si>
  <si>
    <t xml:space="preserve"> 35926
Personas.
</t>
  </si>
  <si>
    <t>Región  Chorotega</t>
  </si>
  <si>
    <t>Pacífico Central</t>
  </si>
  <si>
    <t xml:space="preserve"> Región  Brunca</t>
  </si>
  <si>
    <t>Guatuso</t>
  </si>
  <si>
    <t>Upala</t>
  </si>
  <si>
    <t xml:space="preserve">Los Chiles </t>
  </si>
  <si>
    <t>El dato absoluto y porcentual se incorporan personas jóvenes con prórrogas del año 2015</t>
  </si>
  <si>
    <t>Andres Romero MTSS</t>
  </si>
  <si>
    <t xml:space="preserve">33.322 personas beneficiadas
</t>
  </si>
  <si>
    <t>Presupuesto 732-02</t>
  </si>
  <si>
    <t>Hubo modificación presuuestaria.</t>
  </si>
  <si>
    <t>No se presentaron demandas de proyectos debido a la dificultad para plantear un plan de negocios que justifique la inversión.</t>
  </si>
  <si>
    <t>Se han realizado reuniones de coordinación con las nuevas personas funcionarias Municipales, con el fin de dar a conocer el Convenio de Cooperación entre ambas instituciones, por consiguiente tenemos a la fecha 10 Municipios interesados. Además, el nuevo Convenio se ha presentado a la Dirección de Asuntos Jurídicos para su aprobación.</t>
  </si>
  <si>
    <t>Programa 732-02 Mtss</t>
  </si>
  <si>
    <t>Se han realizado reuniones y coordinaciones interesados en firmar convenio Tibás, Moravia, Paraíso, Jiménez, Valverde Vega, Alfaro Ruiz, Poás.</t>
  </si>
  <si>
    <t>Se han realizado reuniones y coordinaciones interesados en firmar convenio Tilarán, Nandayure</t>
  </si>
  <si>
    <t>San Mateo</t>
  </si>
  <si>
    <t>Sarapiqui, San Carlos</t>
  </si>
  <si>
    <t xml:space="preserve">1.7.Programa de promoción de la organización y desarrollo cooperativo </t>
  </si>
  <si>
    <t>2014: 10 Emprendimientos</t>
  </si>
  <si>
    <t>2015:85 APIS</t>
  </si>
  <si>
    <t>Porcentaje anual de patronos que cumple con la normativa laboral a nivel nacional, con respecto al total de patronos infractores detectados por la inspección</t>
  </si>
  <si>
    <t>idem</t>
  </si>
  <si>
    <t>Juan Alfaro</t>
  </si>
  <si>
    <t>Presupuesto Nacional Programa 734</t>
  </si>
  <si>
    <r>
      <t xml:space="preserve"> </t>
    </r>
    <r>
      <rPr>
        <sz val="8"/>
        <color indexed="8"/>
        <rFont val="Calibri"/>
        <family val="2"/>
      </rPr>
      <t xml:space="preserve">El riesgo de incumplimiento es por  problemas de registro de la información y no por su presentación. La reciente modificación al Reglamento de las Comisiones de Salud Ocupacional, Decreto N° 39408-MTSS ( 28-1- 2016), introdujo cambios en la conformación y  procedimientos de registro, lo que ha generado mayor demanda de información, devolución de documentos por equivocaciones  y por ende mayor número de trámites en lista de espera para tramitación.  Esta situación  ha provocado un resago de información de  dos meses. De acuerdo a las proyecciones realizadas si se incorpora  la información pendiente se llegaría a un 42% de cumplimiento semestral. </t>
    </r>
  </si>
  <si>
    <t>La meta se establece a nivel Regional no cantonal, por ese motivo no existe para estos cantones, cuya información específica fue solicitada después de elaborada la programación</t>
  </si>
  <si>
    <t>Rodrigo Acuña, Dirección Nacional de Inspección</t>
  </si>
  <si>
    <t>Martha Zamora, Dirección Nacional de Seguridad Social.</t>
  </si>
  <si>
    <t>906 millones</t>
  </si>
  <si>
    <t>Programa 731 MTSS</t>
  </si>
  <si>
    <t>Recursos Propios. Programa 1: Servicios de Capacitación y Formación Profesional.</t>
  </si>
  <si>
    <t>285 millones</t>
  </si>
  <si>
    <t>Clasificación de la meta</t>
  </si>
  <si>
    <t>Resultado</t>
  </si>
  <si>
    <t>Resultado acumulado</t>
  </si>
  <si>
    <t>Línea base 2013</t>
  </si>
  <si>
    <t>CUMPLIMIENTO ANUAL METAS OBJETIVOS SECTORIALES                   AL 31 DICIEMBRE 2016</t>
  </si>
  <si>
    <t xml:space="preserve">Cumplimiento </t>
  </si>
  <si>
    <t xml:space="preserve">Clasificación de la meta </t>
  </si>
  <si>
    <t>Acumulado período       2015 + 2016</t>
  </si>
  <si>
    <t>Cumplida</t>
  </si>
  <si>
    <t xml:space="preserve">Cuando el resultado anual obtenido es igual o mayor al 80%. </t>
  </si>
  <si>
    <t>Parcialmente cumplida</t>
  </si>
  <si>
    <t>Cuando el resultado anual obtenido es mayor al 50% y menor o igual al 79,9%.</t>
  </si>
  <si>
    <t>No cumplida</t>
  </si>
  <si>
    <t xml:space="preserve">Cuando el resultado anual obtenido es menor o igual a 49,9%. </t>
  </si>
  <si>
    <t>Clasificación para metas de objetivos  sectoriales, metas de programas,
regionales e institucionales</t>
  </si>
  <si>
    <t>Programa PND 2015-2018</t>
  </si>
  <si>
    <t xml:space="preserve">Indicador del Programa PND 2015-2018 </t>
  </si>
  <si>
    <t xml:space="preserve">Meta período  PND 2015-2018  </t>
  </si>
  <si>
    <t xml:space="preserve">CUMPLIMIENTO ANUAL METAS PROGRAMAS/PROYECTOS  
Al 31 DICIEMBRE 2016 </t>
  </si>
  <si>
    <t>Avance acumulado 2015+2016</t>
  </si>
  <si>
    <t xml:space="preserve">Cumplimiento anual </t>
  </si>
  <si>
    <t xml:space="preserve">Resultado </t>
  </si>
  <si>
    <t>Fuente de financiamiento y programa presupuestario</t>
  </si>
  <si>
    <t>MATRIZ DE SEGUIMIENTO SECTORIAL METAS PROGRAMAS/PROYECTOS DEL PND 2015-2018                                                                                                                                                                                                                                                                                                                                            31 DICIEMBRE 2016</t>
  </si>
  <si>
    <t>MATRIZ DE SEGUIMIENTO METAS OBJETIVOS SECTORIALES PND 2015-2018                                                                                                                                                                                                                                                                                   31 DICIEMBRE 2016</t>
  </si>
  <si>
    <t xml:space="preserve"> PLAN NACIONAL DE DESARROLLO 2015-2018</t>
  </si>
  <si>
    <t>114,230,536</t>
  </si>
  <si>
    <t>94.38%</t>
  </si>
  <si>
    <t>0.0</t>
  </si>
  <si>
    <t>No Cumplida</t>
  </si>
  <si>
    <t>104.44%</t>
  </si>
  <si>
    <t>2015: 1.110 2016: 1.153 TOTAL: 2.263</t>
  </si>
  <si>
    <t>49.52%</t>
  </si>
  <si>
    <t>87.81%</t>
  </si>
  <si>
    <t>2015: 2.008 2016: 1.844 TOTAL: 3.852</t>
  </si>
  <si>
    <t>47.33%</t>
  </si>
  <si>
    <t>101.92%</t>
  </si>
  <si>
    <t>2015: 1.071 2016: 1.059 TOTAL: 2.130</t>
  </si>
  <si>
    <t>46.41%</t>
  </si>
  <si>
    <t>116.99%</t>
  </si>
  <si>
    <t>2015: 10.229 2016: 9.707 TOTAL: 19.936</t>
  </si>
  <si>
    <t>54.88%</t>
  </si>
  <si>
    <t>120.72%</t>
  </si>
  <si>
    <t>2015: 1.620 2016: 1.416 TOTAL: 3.036</t>
  </si>
  <si>
    <t>64.06%</t>
  </si>
  <si>
    <t>88.96%</t>
  </si>
  <si>
    <t>2015: 1.734 2016: 1.564 TOTAL: 3.298</t>
  </si>
  <si>
    <t>46.03%</t>
  </si>
  <si>
    <t>1- Según el módulo especifico de trabajo infantil y adolescente implementado en la Encuesta Nacional de Hogares 2016, la tasa de ocupación de la población menor de edad  trabajadora con edades de 5 a 17 años es de 2.3% o sea 30.369.</t>
  </si>
  <si>
    <t>1-Es importante mencionar que aún no se cuenta con el desglose por grupos de edad  (menores de 15 años y de 15 a 17), por cuanto están en el proceso de revisión y análisis de los datos obtenidos.  Los datos  estaran disponibles a finales de enero de 2017</t>
  </si>
  <si>
    <t>2- Hasta que se obtenga la desagregación por edad se obtendrá el resultado acumulado</t>
  </si>
  <si>
    <t>69%
(5.030)</t>
  </si>
  <si>
    <t>52%
(495)</t>
  </si>
  <si>
    <t>67%
(1.838)</t>
  </si>
  <si>
    <t>70%
(563)</t>
  </si>
  <si>
    <t>74%
(471)</t>
  </si>
  <si>
    <t>74%
(929)</t>
  </si>
  <si>
    <t>76%
(734)</t>
  </si>
  <si>
    <t>67%
(8.652)</t>
  </si>
  <si>
    <t xml:space="preserve">(76.0)
86.863
</t>
  </si>
  <si>
    <t>63%
(1.955)</t>
  </si>
  <si>
    <t>45%
(1.798)</t>
  </si>
  <si>
    <t>88%
(3.792)</t>
  </si>
  <si>
    <t>cumplida</t>
  </si>
  <si>
    <t>65%
552</t>
  </si>
  <si>
    <t>43%
815</t>
  </si>
  <si>
    <t>76%
728</t>
  </si>
  <si>
    <t>90.76%</t>
  </si>
  <si>
    <t>36.7%</t>
  </si>
  <si>
    <t>114.2%</t>
  </si>
  <si>
    <t>45.7%</t>
  </si>
  <si>
    <t>Andres Romero R.Mtss</t>
  </si>
  <si>
    <t>33.5%</t>
  </si>
  <si>
    <t>29.8%</t>
  </si>
  <si>
    <t>182.%</t>
  </si>
  <si>
    <t>75.48%</t>
  </si>
  <si>
    <t>20.7%</t>
  </si>
  <si>
    <t>9.6%</t>
  </si>
  <si>
    <t>46.1%</t>
  </si>
  <si>
    <t>16.5%</t>
  </si>
  <si>
    <t>55.1%</t>
  </si>
  <si>
    <t>88.8%</t>
  </si>
  <si>
    <t>53.6%</t>
  </si>
  <si>
    <t>54.7%</t>
  </si>
  <si>
    <t>53.7%</t>
  </si>
  <si>
    <t>25.3%</t>
  </si>
  <si>
    <t>54.1%</t>
  </si>
  <si>
    <t>1.2</t>
  </si>
  <si>
    <t>Incumplida</t>
  </si>
  <si>
    <t>93.0</t>
  </si>
  <si>
    <t xml:space="preserve"> 4
</t>
  </si>
  <si>
    <t xml:space="preserve">8.120
Año 2015: 4.091 Año 2016: 4.029 </t>
  </si>
  <si>
    <t xml:space="preserve">715
</t>
  </si>
  <si>
    <t xml:space="preserve">34.515
Año 2015: 17.772 Año 2016: 16.743 </t>
  </si>
  <si>
    <t>16
Extra-meta</t>
  </si>
  <si>
    <t>20
meta cumplida</t>
  </si>
  <si>
    <t>5.000
solicitudes</t>
  </si>
  <si>
    <t>0</t>
  </si>
  <si>
    <t>OLGA MORERA  Directora ESS</t>
  </si>
  <si>
    <t>Marta Zamora.
Directora Nacional de Seguridad Social 
MTSS</t>
  </si>
  <si>
    <t>100%
(2087 referidos y atendidos)</t>
  </si>
  <si>
    <t>111%
 (se atendieron todas las solicitudes)</t>
  </si>
  <si>
    <t>111%
 (se atendieron todas las solicitudes recibidas)</t>
  </si>
  <si>
    <t>100%
Año 2015: 1.506 Año 2016: 2.087 
Total  3.593</t>
  </si>
  <si>
    <r>
      <t xml:space="preserve">Ministro Rector: Alfredo </t>
    </r>
    <r>
      <rPr>
        <b/>
        <sz val="9"/>
        <rFont val="Calibri"/>
        <family val="2"/>
      </rPr>
      <t>Hasbum Camacho</t>
    </r>
  </si>
  <si>
    <t xml:space="preserve">307
</t>
  </si>
  <si>
    <t>Ministro Rector: Alfredo Hasbum Camacho</t>
  </si>
  <si>
    <t>Minor Rodriguez (INA y Alfredo Hasbum (Mtss))</t>
  </si>
  <si>
    <t>Alfredo Hasbum (MTSS) y Ronald Fonseca (INFOCOOP)</t>
  </si>
  <si>
    <t>1.14%</t>
  </si>
  <si>
    <t>92.31%</t>
  </si>
  <si>
    <t>46.47%</t>
  </si>
  <si>
    <t xml:space="preserve">No cumplida </t>
  </si>
</sst>
</file>

<file path=xl/styles.xml><?xml version="1.0" encoding="utf-8"?>
<styleSheet xmlns="http://schemas.openxmlformats.org/spreadsheetml/2006/main">
  <numFmts count="2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[Red]0.00"/>
    <numFmt numFmtId="173" formatCode="0.0%"/>
    <numFmt numFmtId="174" formatCode="#,##0.0"/>
    <numFmt numFmtId="175" formatCode="0.0"/>
    <numFmt numFmtId="176" formatCode="_(* #,##0.00_);_(* \(#,##0.00\);_(* \-??_);_(@_)"/>
    <numFmt numFmtId="177" formatCode="#,##0;[Red]#,##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;[Red]0"/>
    <numFmt numFmtId="183" formatCode="#,##0.000"/>
    <numFmt numFmtId="184" formatCode="[$-140A]hh:mm:ss\ AM/PM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9"/>
      <color indexed="55"/>
      <name val="Calibri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b/>
      <sz val="9"/>
      <color indexed="9"/>
      <name val="Calibri"/>
      <family val="2"/>
    </font>
    <font>
      <sz val="10"/>
      <color indexed="8"/>
      <name val="Arial Narrow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theme="1"/>
      <name val="Arial Narrow"/>
      <family val="2"/>
    </font>
    <font>
      <b/>
      <sz val="10"/>
      <color rgb="FFFFFFFF"/>
      <name val="Arial Narrow"/>
      <family val="2"/>
    </font>
    <font>
      <b/>
      <sz val="9"/>
      <color theme="0"/>
      <name val="Calibri"/>
      <family val="2"/>
    </font>
    <font>
      <sz val="10"/>
      <color theme="1"/>
      <name val="Arial Narrow"/>
      <family val="2"/>
    </font>
    <font>
      <sz val="9"/>
      <color rgb="FFFF0000"/>
      <name val="Calibri"/>
      <family val="2"/>
    </font>
    <font>
      <b/>
      <sz val="12"/>
      <color theme="1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73B63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5D90C"/>
        <bgColor indexed="64"/>
      </patternFill>
    </fill>
    <fill>
      <patternFill patternType="solid">
        <fgColor rgb="FFB30A2D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-0.24997000396251678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medium">
        <color indexed="8"/>
      </top>
      <bottom>
        <color indexed="63"/>
      </bottom>
    </border>
    <border>
      <left style="thick">
        <color indexed="9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 style="thick">
        <color indexed="9"/>
      </left>
      <right style="medium"/>
      <top style="thick">
        <color indexed="9"/>
      </top>
      <bottom>
        <color indexed="63"/>
      </bottom>
    </border>
    <border>
      <left style="thick">
        <color indexed="9"/>
      </left>
      <right style="medium"/>
      <top style="thick">
        <color indexed="9"/>
      </top>
      <bottom style="thick">
        <color indexed="9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 style="medium"/>
      <right style="thick">
        <color indexed="9"/>
      </right>
      <top>
        <color indexed="63"/>
      </top>
      <bottom style="medium"/>
    </border>
    <border>
      <left style="thick">
        <color indexed="9"/>
      </left>
      <right style="thick">
        <color indexed="9"/>
      </right>
      <top>
        <color indexed="63"/>
      </top>
      <bottom style="medium"/>
    </border>
    <border>
      <left style="medium"/>
      <right style="medium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medium"/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medium">
        <color indexed="8"/>
      </bottom>
    </border>
    <border>
      <left style="thick">
        <color indexed="9"/>
      </left>
      <right style="medium">
        <color theme="0"/>
      </right>
      <top style="thick">
        <color indexed="9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27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9"/>
      </right>
      <top style="thick">
        <color indexed="9"/>
      </top>
      <bottom style="medium"/>
    </border>
    <border>
      <left style="thick">
        <color indexed="9"/>
      </left>
      <right style="medium"/>
      <top style="thick">
        <color indexed="9"/>
      </top>
      <bottom style="medium"/>
    </border>
    <border>
      <left style="thick">
        <color rgb="FFFFFFFF"/>
      </left>
      <right>
        <color indexed="63"/>
      </right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>
        <color indexed="63"/>
      </right>
      <top>
        <color indexed="63"/>
      </top>
      <bottom style="thick">
        <color rgb="FFFFFFFF"/>
      </bottom>
    </border>
    <border>
      <left style="thick">
        <color rgb="FFFFFFFF"/>
      </left>
      <right style="thick">
        <color rgb="FFFFFFFF"/>
      </right>
      <top>
        <color indexed="63"/>
      </top>
      <bottom style="thick">
        <color rgb="FFFFFFF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theme="0"/>
      </top>
      <bottom style="thin">
        <color indexed="8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theme="0"/>
      </left>
      <right style="thick">
        <color theme="0"/>
      </right>
      <top style="medium"/>
      <bottom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04997999966144562"/>
      </left>
      <right style="thick">
        <color indexed="9"/>
      </right>
      <top style="medium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medium">
        <color theme="0"/>
      </top>
      <bottom style="medium"/>
    </border>
    <border>
      <left style="thick">
        <color indexed="9"/>
      </left>
      <right style="medium">
        <color indexed="9"/>
      </right>
      <top style="medium">
        <color indexed="9"/>
      </top>
      <bottom style="medium"/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medium">
        <color theme="0"/>
      </bottom>
    </border>
    <border>
      <left style="medium">
        <color indexed="8"/>
      </left>
      <right style="thick">
        <color indexed="9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9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9"/>
      </right>
      <top>
        <color indexed="63"/>
      </top>
      <bottom style="medium">
        <color theme="0"/>
      </bottom>
    </border>
    <border>
      <left style="thick">
        <color indexed="9"/>
      </left>
      <right style="thick">
        <color indexed="9"/>
      </right>
      <top>
        <color indexed="63"/>
      </top>
      <bottom style="medium">
        <color theme="0"/>
      </bottom>
    </border>
    <border>
      <left style="thin">
        <color indexed="8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indexed="8"/>
      </left>
      <right style="medium">
        <color theme="0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8"/>
      </left>
      <right style="thick">
        <color indexed="9"/>
      </right>
      <top style="thick">
        <color indexed="9"/>
      </top>
      <bottom>
        <color indexed="63"/>
      </bottom>
    </border>
    <border>
      <left style="thin">
        <color indexed="8"/>
      </left>
      <right style="thick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9"/>
      </right>
      <top>
        <color indexed="63"/>
      </top>
      <bottom style="medium">
        <color indexed="8"/>
      </bottom>
    </border>
    <border>
      <left style="thick">
        <color indexed="9"/>
      </left>
      <right style="thick">
        <color indexed="9"/>
      </right>
      <top>
        <color indexed="63"/>
      </top>
      <bottom style="medium">
        <color indexed="8"/>
      </bottom>
    </border>
    <border>
      <left style="thick">
        <color indexed="9"/>
      </left>
      <right style="medium">
        <color indexed="8"/>
      </right>
      <top style="thick">
        <color indexed="9"/>
      </top>
      <bottom>
        <color indexed="63"/>
      </bottom>
    </border>
    <border>
      <left style="thick">
        <color indexed="9"/>
      </left>
      <right style="medium">
        <color indexed="8"/>
      </right>
      <top>
        <color indexed="63"/>
      </top>
      <bottom style="medium">
        <color theme="0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medium"/>
    </border>
    <border>
      <left style="thick">
        <color indexed="9"/>
      </left>
      <right>
        <color indexed="63"/>
      </right>
      <top>
        <color indexed="63"/>
      </top>
      <bottom style="medium">
        <color theme="0"/>
      </bottom>
    </border>
    <border>
      <left style="thick">
        <color indexed="9"/>
      </left>
      <right>
        <color indexed="63"/>
      </right>
      <top>
        <color indexed="63"/>
      </top>
      <bottom style="medium"/>
    </border>
    <border>
      <left style="medium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thick">
        <color indexed="9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 style="thick">
        <color indexed="9"/>
      </left>
      <right style="thin">
        <color indexed="27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27"/>
      </right>
      <top>
        <color indexed="63"/>
      </top>
      <bottom style="thin">
        <color indexed="8"/>
      </bottom>
    </border>
    <border>
      <left style="thick">
        <color indexed="9"/>
      </left>
      <right style="thick">
        <color indexed="9"/>
      </right>
      <top style="thick">
        <color indexed="8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n">
        <color indexed="8"/>
      </bottom>
    </border>
    <border>
      <left style="thick">
        <color indexed="9"/>
      </left>
      <right style="medium">
        <color indexed="9"/>
      </right>
      <top style="medium">
        <color theme="0"/>
      </top>
      <bottom>
        <color indexed="63"/>
      </bottom>
    </border>
    <border>
      <left style="thick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medium">
        <color indexed="9"/>
      </right>
      <top>
        <color indexed="63"/>
      </top>
      <bottom style="medium">
        <color theme="0"/>
      </bottom>
    </border>
    <border>
      <left style="thick">
        <color indexed="9"/>
      </left>
      <right>
        <color indexed="63"/>
      </right>
      <top style="medium">
        <color theme="0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 style="thin">
        <color indexed="27"/>
      </left>
      <right style="thick">
        <color indexed="9"/>
      </right>
      <top style="thick">
        <color indexed="9"/>
      </top>
      <bottom>
        <color indexed="63"/>
      </bottom>
    </border>
    <border>
      <left style="thin">
        <color indexed="27"/>
      </left>
      <right style="thick">
        <color indexed="9"/>
      </right>
      <top>
        <color indexed="63"/>
      </top>
      <bottom style="thin">
        <color indexed="8"/>
      </bottom>
    </border>
    <border>
      <left style="medium">
        <color theme="0"/>
      </left>
      <right>
        <color indexed="63"/>
      </right>
      <top style="medium">
        <color indexed="8"/>
      </top>
      <bottom style="thick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9"/>
      </bottom>
    </border>
    <border>
      <left>
        <color indexed="63"/>
      </left>
      <right style="medium">
        <color theme="0"/>
      </right>
      <top style="medium">
        <color indexed="8"/>
      </top>
      <bottom style="thick">
        <color indexed="9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rgb="FFFFFFFF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6" fontId="0" fillId="0" borderId="0" applyFill="0" applyBorder="0" applyProtection="0">
      <alignment/>
    </xf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Protection="0">
      <alignment/>
    </xf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26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10" fontId="6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left" vertical="top" wrapText="1"/>
    </xf>
    <xf numFmtId="0" fontId="6" fillId="35" borderId="19" xfId="0" applyFont="1" applyFill="1" applyBorder="1" applyAlignment="1">
      <alignment horizontal="center" vertical="top" wrapText="1"/>
    </xf>
    <xf numFmtId="0" fontId="6" fillId="34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left" vertical="top" wrapText="1"/>
    </xf>
    <xf numFmtId="0" fontId="6" fillId="35" borderId="24" xfId="0" applyFont="1" applyFill="1" applyBorder="1" applyAlignment="1">
      <alignment horizontal="left" vertical="top" wrapText="1"/>
    </xf>
    <xf numFmtId="0" fontId="6" fillId="35" borderId="25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center" vertical="center" wrapText="1"/>
    </xf>
    <xf numFmtId="0" fontId="56" fillId="36" borderId="27" xfId="0" applyFont="1" applyFill="1" applyBorder="1" applyAlignment="1">
      <alignment horizontal="center" vertical="center" wrapText="1"/>
    </xf>
    <xf numFmtId="0" fontId="56" fillId="36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7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8" fillId="38" borderId="29" xfId="0" applyFont="1" applyFill="1" applyBorder="1" applyAlignment="1">
      <alignment horizontal="center" vertical="top" wrapText="1"/>
    </xf>
    <xf numFmtId="3" fontId="28" fillId="38" borderId="29" xfId="0" applyNumberFormat="1" applyFont="1" applyFill="1" applyBorder="1" applyAlignment="1">
      <alignment horizontal="center" vertical="top" wrapText="1"/>
    </xf>
    <xf numFmtId="0" fontId="28" fillId="39" borderId="29" xfId="0" applyFont="1" applyFill="1" applyBorder="1" applyAlignment="1">
      <alignment horizontal="center" vertical="top" wrapText="1"/>
    </xf>
    <xf numFmtId="174" fontId="28" fillId="39" borderId="29" xfId="0" applyNumberFormat="1" applyFont="1" applyFill="1" applyBorder="1" applyAlignment="1">
      <alignment horizontal="center" vertical="top" wrapText="1"/>
    </xf>
    <xf numFmtId="3" fontId="28" fillId="39" borderId="29" xfId="0" applyNumberFormat="1" applyFont="1" applyFill="1" applyBorder="1" applyAlignment="1">
      <alignment horizontal="center" vertical="top" wrapText="1"/>
    </xf>
    <xf numFmtId="0" fontId="28" fillId="40" borderId="29" xfId="0" applyFont="1" applyFill="1" applyBorder="1" applyAlignment="1">
      <alignment horizontal="center" vertical="center" wrapText="1"/>
    </xf>
    <xf numFmtId="0" fontId="28" fillId="40" borderId="29" xfId="0" applyFont="1" applyFill="1" applyBorder="1" applyAlignment="1">
      <alignment horizontal="center" vertical="top" wrapText="1"/>
    </xf>
    <xf numFmtId="0" fontId="28" fillId="40" borderId="29" xfId="0" applyFont="1" applyFill="1" applyBorder="1" applyAlignment="1">
      <alignment horizontal="center" wrapText="1"/>
    </xf>
    <xf numFmtId="3" fontId="28" fillId="40" borderId="29" xfId="0" applyNumberFormat="1" applyFont="1" applyFill="1" applyBorder="1" applyAlignment="1">
      <alignment horizontal="center" vertical="top" wrapText="1"/>
    </xf>
    <xf numFmtId="3" fontId="28" fillId="40" borderId="29" xfId="0" applyNumberFormat="1" applyFont="1" applyFill="1" applyBorder="1" applyAlignment="1">
      <alignment horizontal="center" vertical="center" wrapText="1"/>
    </xf>
    <xf numFmtId="173" fontId="28" fillId="40" borderId="29" xfId="58" applyNumberFormat="1" applyFont="1" applyFill="1" applyBorder="1" applyAlignment="1" applyProtection="1">
      <alignment horizontal="center" vertical="center" wrapText="1"/>
      <protection/>
    </xf>
    <xf numFmtId="0" fontId="28" fillId="38" borderId="29" xfId="0" applyFont="1" applyFill="1" applyBorder="1" applyAlignment="1">
      <alignment horizontal="center" vertical="center" wrapText="1"/>
    </xf>
    <xf numFmtId="9" fontId="28" fillId="39" borderId="29" xfId="0" applyNumberFormat="1" applyFont="1" applyFill="1" applyBorder="1" applyAlignment="1">
      <alignment horizontal="center" vertical="top" wrapText="1"/>
    </xf>
    <xf numFmtId="9" fontId="28" fillId="40" borderId="29" xfId="0" applyNumberFormat="1" applyFont="1" applyFill="1" applyBorder="1" applyAlignment="1">
      <alignment horizontal="center" vertical="top" wrapText="1"/>
    </xf>
    <xf numFmtId="0" fontId="28" fillId="37" borderId="29" xfId="0" applyFont="1" applyFill="1" applyBorder="1" applyAlignment="1">
      <alignment horizontal="center" vertical="top" wrapText="1"/>
    </xf>
    <xf numFmtId="46" fontId="28" fillId="40" borderId="29" xfId="0" applyNumberFormat="1" applyFont="1" applyFill="1" applyBorder="1" applyAlignment="1">
      <alignment horizontal="center" vertical="top" wrapText="1"/>
    </xf>
    <xf numFmtId="4" fontId="28" fillId="40" borderId="29" xfId="0" applyNumberFormat="1" applyFont="1" applyFill="1" applyBorder="1" applyAlignment="1">
      <alignment horizontal="center" vertical="top" wrapText="1"/>
    </xf>
    <xf numFmtId="0" fontId="28" fillId="38" borderId="29" xfId="0" applyFont="1" applyFill="1" applyBorder="1" applyAlignment="1">
      <alignment horizontal="left" vertical="top" wrapText="1"/>
    </xf>
    <xf numFmtId="46" fontId="28" fillId="38" borderId="29" xfId="0" applyNumberFormat="1" applyFont="1" applyFill="1" applyBorder="1" applyAlignment="1">
      <alignment horizontal="left" vertical="top" wrapText="1"/>
    </xf>
    <xf numFmtId="1" fontId="28" fillId="38" borderId="29" xfId="0" applyNumberFormat="1" applyFont="1" applyFill="1" applyBorder="1" applyAlignment="1">
      <alignment horizontal="center" vertical="top" wrapText="1"/>
    </xf>
    <xf numFmtId="3" fontId="28" fillId="38" borderId="29" xfId="0" applyNumberFormat="1" applyFont="1" applyFill="1" applyBorder="1" applyAlignment="1">
      <alignment horizontal="left" vertical="top" wrapText="1"/>
    </xf>
    <xf numFmtId="1" fontId="28" fillId="40" borderId="29" xfId="0" applyNumberFormat="1" applyFont="1" applyFill="1" applyBorder="1" applyAlignment="1">
      <alignment horizontal="center" vertical="top" wrapText="1"/>
    </xf>
    <xf numFmtId="16" fontId="28" fillId="40" borderId="29" xfId="0" applyNumberFormat="1" applyFont="1" applyFill="1" applyBorder="1" applyAlignment="1">
      <alignment horizontal="center" vertical="top" wrapText="1"/>
    </xf>
    <xf numFmtId="9" fontId="28" fillId="38" borderId="29" xfId="0" applyNumberFormat="1" applyFont="1" applyFill="1" applyBorder="1" applyAlignment="1">
      <alignment horizontal="center" vertical="top" wrapText="1"/>
    </xf>
    <xf numFmtId="10" fontId="28" fillId="39" borderId="29" xfId="0" applyNumberFormat="1" applyFont="1" applyFill="1" applyBorder="1" applyAlignment="1">
      <alignment horizontal="center" vertical="top" wrapText="1"/>
    </xf>
    <xf numFmtId="176" fontId="28" fillId="39" borderId="29" xfId="48" applyFont="1" applyFill="1" applyBorder="1" applyAlignment="1" applyProtection="1">
      <alignment horizontal="center" vertical="top" wrapText="1"/>
      <protection/>
    </xf>
    <xf numFmtId="177" fontId="28" fillId="38" borderId="29" xfId="0" applyNumberFormat="1" applyFont="1" applyFill="1" applyBorder="1" applyAlignment="1">
      <alignment horizontal="center" vertical="top" wrapText="1"/>
    </xf>
    <xf numFmtId="0" fontId="29" fillId="39" borderId="29" xfId="0" applyFont="1" applyFill="1" applyBorder="1" applyAlignment="1">
      <alignment horizontal="center" vertical="top" wrapText="1"/>
    </xf>
    <xf numFmtId="4" fontId="28" fillId="39" borderId="29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Alignment="1">
      <alignment/>
    </xf>
    <xf numFmtId="10" fontId="28" fillId="40" borderId="29" xfId="0" applyNumberFormat="1" applyFont="1" applyFill="1" applyBorder="1" applyAlignment="1">
      <alignment horizontal="center" vertical="top" wrapText="1"/>
    </xf>
    <xf numFmtId="174" fontId="28" fillId="38" borderId="29" xfId="0" applyNumberFormat="1" applyFont="1" applyFill="1" applyBorder="1" applyAlignment="1">
      <alignment horizontal="center" vertical="top" wrapText="1"/>
    </xf>
    <xf numFmtId="174" fontId="8" fillId="39" borderId="29" xfId="0" applyNumberFormat="1" applyFont="1" applyFill="1" applyBorder="1" applyAlignment="1">
      <alignment horizontal="center" vertical="top" wrapText="1"/>
    </xf>
    <xf numFmtId="174" fontId="28" fillId="40" borderId="29" xfId="0" applyNumberFormat="1" applyFont="1" applyFill="1" applyBorder="1" applyAlignment="1">
      <alignment horizontal="center" vertical="top" wrapText="1"/>
    </xf>
    <xf numFmtId="0" fontId="28" fillId="38" borderId="3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41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41" borderId="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2" fillId="42" borderId="0" xfId="0" applyFont="1" applyFill="1" applyAlignment="1">
      <alignment/>
    </xf>
    <xf numFmtId="0" fontId="2" fillId="42" borderId="0" xfId="0" applyFont="1" applyFill="1" applyAlignment="1">
      <alignment horizontal="center"/>
    </xf>
    <xf numFmtId="0" fontId="2" fillId="43" borderId="0" xfId="0" applyFont="1" applyFill="1" applyAlignment="1">
      <alignment/>
    </xf>
    <xf numFmtId="0" fontId="2" fillId="42" borderId="31" xfId="0" applyFont="1" applyFill="1" applyBorder="1" applyAlignment="1">
      <alignment/>
    </xf>
    <xf numFmtId="0" fontId="2" fillId="42" borderId="0" xfId="0" applyFont="1" applyFill="1" applyAlignment="1">
      <alignment/>
    </xf>
    <xf numFmtId="0" fontId="2" fillId="0" borderId="31" xfId="0" applyFont="1" applyBorder="1" applyAlignment="1">
      <alignment/>
    </xf>
    <xf numFmtId="0" fontId="2" fillId="0" borderId="0" xfId="0" applyFont="1" applyAlignment="1">
      <alignment/>
    </xf>
    <xf numFmtId="0" fontId="28" fillId="44" borderId="29" xfId="0" applyFont="1" applyFill="1" applyBorder="1" applyAlignment="1">
      <alignment horizontal="center" vertical="center" wrapText="1"/>
    </xf>
    <xf numFmtId="0" fontId="28" fillId="44" borderId="29" xfId="0" applyFont="1" applyFill="1" applyBorder="1" applyAlignment="1">
      <alignment horizontal="center" vertical="top" wrapText="1"/>
    </xf>
    <xf numFmtId="3" fontId="28" fillId="44" borderId="29" xfId="0" applyNumberFormat="1" applyFont="1" applyFill="1" applyBorder="1" applyAlignment="1">
      <alignment horizontal="center" vertical="top" wrapText="1"/>
    </xf>
    <xf numFmtId="3" fontId="28" fillId="44" borderId="29" xfId="0" applyNumberFormat="1" applyFont="1" applyFill="1" applyBorder="1" applyAlignment="1">
      <alignment horizontal="center" vertical="center" wrapText="1"/>
    </xf>
    <xf numFmtId="173" fontId="28" fillId="44" borderId="29" xfId="58" applyNumberFormat="1" applyFont="1" applyFill="1" applyBorder="1" applyAlignment="1" applyProtection="1">
      <alignment horizontal="center" vertical="center" wrapText="1"/>
      <protection/>
    </xf>
    <xf numFmtId="4" fontId="28" fillId="44" borderId="29" xfId="0" applyNumberFormat="1" applyFont="1" applyFill="1" applyBorder="1" applyAlignment="1">
      <alignment horizontal="center" vertical="top" wrapText="1"/>
    </xf>
    <xf numFmtId="9" fontId="28" fillId="44" borderId="29" xfId="0" applyNumberFormat="1" applyFont="1" applyFill="1" applyBorder="1" applyAlignment="1">
      <alignment horizontal="center" vertical="top" wrapText="1"/>
    </xf>
    <xf numFmtId="10" fontId="28" fillId="44" borderId="29" xfId="0" applyNumberFormat="1" applyFont="1" applyFill="1" applyBorder="1" applyAlignment="1">
      <alignment horizontal="center" vertical="top" wrapText="1"/>
    </xf>
    <xf numFmtId="174" fontId="28" fillId="44" borderId="29" xfId="0" applyNumberFormat="1" applyFont="1" applyFill="1" applyBorder="1" applyAlignment="1">
      <alignment horizontal="center" vertical="top" wrapText="1"/>
    </xf>
    <xf numFmtId="175" fontId="28" fillId="40" borderId="29" xfId="0" applyNumberFormat="1" applyFont="1" applyFill="1" applyBorder="1" applyAlignment="1">
      <alignment horizontal="center" vertical="center" wrapText="1"/>
    </xf>
    <xf numFmtId="177" fontId="28" fillId="38" borderId="29" xfId="0" applyNumberFormat="1" applyFont="1" applyFill="1" applyBorder="1" applyAlignment="1">
      <alignment horizontal="left" vertical="top" wrapText="1"/>
    </xf>
    <xf numFmtId="0" fontId="28" fillId="44" borderId="30" xfId="0" applyFont="1" applyFill="1" applyBorder="1" applyAlignment="1">
      <alignment horizontal="left" vertical="top" wrapText="1"/>
    </xf>
    <xf numFmtId="173" fontId="28" fillId="40" borderId="29" xfId="0" applyNumberFormat="1" applyFont="1" applyFill="1" applyBorder="1" applyAlignment="1">
      <alignment horizontal="center" vertical="top" wrapText="1"/>
    </xf>
    <xf numFmtId="0" fontId="28" fillId="44" borderId="29" xfId="0" applyFont="1" applyFill="1" applyBorder="1" applyAlignment="1">
      <alignment horizontal="left" vertical="top" wrapText="1"/>
    </xf>
    <xf numFmtId="0" fontId="28" fillId="39" borderId="29" xfId="0" applyFont="1" applyFill="1" applyBorder="1" applyAlignment="1">
      <alignment vertical="top" wrapText="1" readingOrder="1"/>
    </xf>
    <xf numFmtId="4" fontId="28" fillId="39" borderId="29" xfId="0" applyNumberFormat="1" applyFont="1" applyFill="1" applyBorder="1" applyAlignment="1">
      <alignment vertical="top" wrapText="1" readingOrder="1"/>
    </xf>
    <xf numFmtId="3" fontId="28" fillId="39" borderId="29" xfId="0" applyNumberFormat="1" applyFont="1" applyFill="1" applyBorder="1" applyAlignment="1">
      <alignment vertical="top" wrapText="1" readingOrder="1"/>
    </xf>
    <xf numFmtId="0" fontId="28" fillId="38" borderId="29" xfId="0" applyFont="1" applyFill="1" applyBorder="1" applyAlignment="1">
      <alignment vertical="top" wrapText="1" readingOrder="1"/>
    </xf>
    <xf numFmtId="0" fontId="6" fillId="28" borderId="32" xfId="0" applyFont="1" applyFill="1" applyBorder="1" applyAlignment="1">
      <alignment horizontal="center" vertical="top" wrapText="1"/>
    </xf>
    <xf numFmtId="3" fontId="6" fillId="28" borderId="32" xfId="0" applyNumberFormat="1" applyFont="1" applyFill="1" applyBorder="1" applyAlignment="1">
      <alignment horizontal="center" vertical="top" wrapText="1"/>
    </xf>
    <xf numFmtId="3" fontId="6" fillId="34" borderId="11" xfId="0" applyNumberFormat="1" applyFont="1" applyFill="1" applyBorder="1" applyAlignment="1">
      <alignment horizontal="center" vertical="center" wrapText="1"/>
    </xf>
    <xf numFmtId="16" fontId="56" fillId="45" borderId="33" xfId="0" applyNumberFormat="1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57" fillId="46" borderId="35" xfId="54" applyFont="1" applyFill="1" applyBorder="1" applyAlignment="1">
      <alignment horizontal="justify" vertical="center" wrapText="1"/>
      <protection/>
    </xf>
    <xf numFmtId="0" fontId="57" fillId="47" borderId="36" xfId="54" applyFont="1" applyFill="1" applyBorder="1" applyAlignment="1">
      <alignment horizontal="justify" vertical="center" wrapText="1"/>
      <protection/>
    </xf>
    <xf numFmtId="0" fontId="57" fillId="48" borderId="37" xfId="54" applyFont="1" applyFill="1" applyBorder="1" applyAlignment="1">
      <alignment horizontal="justify" vertical="center" wrapText="1"/>
      <protection/>
    </xf>
    <xf numFmtId="0" fontId="57" fillId="47" borderId="38" xfId="54" applyFont="1" applyFill="1" applyBorder="1" applyAlignment="1">
      <alignment horizontal="justify" vertical="center" wrapText="1"/>
      <protection/>
    </xf>
    <xf numFmtId="0" fontId="58" fillId="49" borderId="37" xfId="54" applyFont="1" applyFill="1" applyBorder="1" applyAlignment="1">
      <alignment horizontal="justify" vertical="center" wrapText="1"/>
      <protection/>
    </xf>
    <xf numFmtId="0" fontId="59" fillId="50" borderId="39" xfId="0" applyFont="1" applyFill="1" applyBorder="1" applyAlignment="1">
      <alignment horizontal="center" vertical="center" wrapText="1"/>
    </xf>
    <xf numFmtId="0" fontId="59" fillId="50" borderId="40" xfId="0" applyFont="1" applyFill="1" applyBorder="1" applyAlignment="1">
      <alignment horizontal="center" vertical="center" wrapText="1"/>
    </xf>
    <xf numFmtId="0" fontId="59" fillId="45" borderId="11" xfId="0" applyFont="1" applyFill="1" applyBorder="1" applyAlignment="1">
      <alignment horizontal="center" vertical="center" wrapText="1"/>
    </xf>
    <xf numFmtId="0" fontId="59" fillId="45" borderId="41" xfId="0" applyFont="1" applyFill="1" applyBorder="1" applyAlignment="1">
      <alignment horizontal="center" vertical="center" wrapText="1"/>
    </xf>
    <xf numFmtId="3" fontId="28" fillId="51" borderId="29" xfId="0" applyNumberFormat="1" applyFont="1" applyFill="1" applyBorder="1" applyAlignment="1">
      <alignment horizontal="center" vertical="top" wrapText="1"/>
    </xf>
    <xf numFmtId="0" fontId="28" fillId="51" borderId="29" xfId="0" applyFont="1" applyFill="1" applyBorder="1" applyAlignment="1">
      <alignment horizontal="center" vertical="top" wrapText="1"/>
    </xf>
    <xf numFmtId="9" fontId="28" fillId="51" borderId="29" xfId="0" applyNumberFormat="1" applyFont="1" applyFill="1" applyBorder="1" applyAlignment="1">
      <alignment horizontal="center" vertical="top" wrapText="1"/>
    </xf>
    <xf numFmtId="174" fontId="28" fillId="51" borderId="29" xfId="0" applyNumberFormat="1" applyFont="1" applyFill="1" applyBorder="1" applyAlignment="1">
      <alignment horizontal="center" vertical="top" wrapText="1"/>
    </xf>
    <xf numFmtId="3" fontId="28" fillId="52" borderId="29" xfId="0" applyNumberFormat="1" applyFont="1" applyFill="1" applyBorder="1" applyAlignment="1">
      <alignment horizontal="center" vertical="top" wrapText="1"/>
    </xf>
    <xf numFmtId="173" fontId="28" fillId="51" borderId="29" xfId="0" applyNumberFormat="1" applyFont="1" applyFill="1" applyBorder="1" applyAlignment="1">
      <alignment horizontal="center" vertical="top" wrapText="1"/>
    </xf>
    <xf numFmtId="10" fontId="28" fillId="51" borderId="29" xfId="0" applyNumberFormat="1" applyFont="1" applyFill="1" applyBorder="1" applyAlignment="1">
      <alignment horizontal="center" vertical="top" wrapText="1"/>
    </xf>
    <xf numFmtId="175" fontId="28" fillId="51" borderId="29" xfId="0" applyNumberFormat="1" applyFont="1" applyFill="1" applyBorder="1" applyAlignment="1">
      <alignment horizontal="center" vertical="top" wrapText="1"/>
    </xf>
    <xf numFmtId="4" fontId="28" fillId="51" borderId="29" xfId="0" applyNumberFormat="1" applyFont="1" applyFill="1" applyBorder="1" applyAlignment="1">
      <alignment horizontal="center" vertical="top" wrapText="1"/>
    </xf>
    <xf numFmtId="0" fontId="28" fillId="51" borderId="29" xfId="0" applyFont="1" applyFill="1" applyBorder="1" applyAlignment="1">
      <alignment horizontal="center" vertical="top" wrapText="1" readingOrder="1"/>
    </xf>
    <xf numFmtId="0" fontId="28" fillId="53" borderId="29" xfId="0" applyFont="1" applyFill="1" applyBorder="1" applyAlignment="1">
      <alignment horizontal="center" vertical="top" wrapText="1"/>
    </xf>
    <xf numFmtId="0" fontId="28" fillId="54" borderId="29" xfId="0" applyFont="1" applyFill="1" applyBorder="1" applyAlignment="1">
      <alignment horizontal="center" vertical="top" wrapText="1"/>
    </xf>
    <xf numFmtId="2" fontId="28" fillId="40" borderId="29" xfId="0" applyNumberFormat="1" applyFont="1" applyFill="1" applyBorder="1" applyAlignment="1">
      <alignment horizontal="center" vertical="center" wrapText="1"/>
    </xf>
    <xf numFmtId="0" fontId="28" fillId="55" borderId="29" xfId="0" applyFont="1" applyFill="1" applyBorder="1" applyAlignment="1">
      <alignment horizontal="center" vertical="top" wrapText="1"/>
    </xf>
    <xf numFmtId="0" fontId="45" fillId="56" borderId="11" xfId="45" applyFill="1" applyBorder="1" applyAlignment="1" applyProtection="1">
      <alignment horizontal="center" vertical="center" wrapText="1"/>
      <protection/>
    </xf>
    <xf numFmtId="3" fontId="28" fillId="38" borderId="29" xfId="0" applyNumberFormat="1" applyFont="1" applyFill="1" applyBorder="1" applyAlignment="1">
      <alignment horizontal="center" vertical="center" wrapText="1"/>
    </xf>
    <xf numFmtId="0" fontId="28" fillId="51" borderId="29" xfId="0" applyFont="1" applyFill="1" applyBorder="1" applyAlignment="1">
      <alignment horizontal="justify" vertical="center" wrapText="1"/>
    </xf>
    <xf numFmtId="3" fontId="28" fillId="51" borderId="42" xfId="0" applyNumberFormat="1" applyFont="1" applyFill="1" applyBorder="1" applyAlignment="1">
      <alignment horizontal="center" vertical="center" wrapText="1"/>
    </xf>
    <xf numFmtId="0" fontId="28" fillId="54" borderId="29" xfId="0" applyFont="1" applyFill="1" applyBorder="1" applyAlignment="1">
      <alignment horizontal="justify" vertical="center" wrapText="1"/>
    </xf>
    <xf numFmtId="3" fontId="28" fillId="51" borderId="29" xfId="0" applyNumberFormat="1" applyFont="1" applyFill="1" applyBorder="1" applyAlignment="1">
      <alignment horizontal="center" vertical="center" wrapText="1"/>
    </xf>
    <xf numFmtId="0" fontId="28" fillId="39" borderId="29" xfId="0" applyFont="1" applyFill="1" applyBorder="1" applyAlignment="1">
      <alignment horizontal="center" vertical="center" wrapText="1"/>
    </xf>
    <xf numFmtId="173" fontId="28" fillId="39" borderId="29" xfId="58" applyNumberFormat="1" applyFont="1" applyFill="1" applyBorder="1" applyAlignment="1" applyProtection="1">
      <alignment horizontal="center" vertical="center" wrapText="1"/>
      <protection/>
    </xf>
    <xf numFmtId="3" fontId="28" fillId="39" borderId="29" xfId="0" applyNumberFormat="1" applyFont="1" applyFill="1" applyBorder="1" applyAlignment="1">
      <alignment horizontal="center" vertical="center" wrapText="1"/>
    </xf>
    <xf numFmtId="0" fontId="28" fillId="55" borderId="29" xfId="0" applyFont="1" applyFill="1" applyBorder="1" applyAlignment="1">
      <alignment horizontal="center" vertical="center" wrapText="1"/>
    </xf>
    <xf numFmtId="47" fontId="28" fillId="40" borderId="29" xfId="0" applyNumberFormat="1" applyFont="1" applyFill="1" applyBorder="1" applyAlignment="1">
      <alignment horizontal="center" vertical="center" wrapText="1"/>
    </xf>
    <xf numFmtId="9" fontId="28" fillId="51" borderId="29" xfId="0" applyNumberFormat="1" applyFont="1" applyFill="1" applyBorder="1" applyAlignment="1">
      <alignment horizontal="center" vertical="top" wrapText="1" readingOrder="1"/>
    </xf>
    <xf numFmtId="0" fontId="28" fillId="54" borderId="29" xfId="0" applyFont="1" applyFill="1" applyBorder="1" applyAlignment="1">
      <alignment horizontal="center" vertical="top" wrapText="1" readingOrder="1"/>
    </xf>
    <xf numFmtId="183" fontId="28" fillId="51" borderId="29" xfId="0" applyNumberFormat="1" applyFont="1" applyFill="1" applyBorder="1" applyAlignment="1">
      <alignment horizontal="center" vertical="top" wrapText="1"/>
    </xf>
    <xf numFmtId="0" fontId="28" fillId="54" borderId="29" xfId="0" applyFont="1" applyFill="1" applyBorder="1" applyAlignment="1">
      <alignment horizontal="left" vertical="top" wrapText="1"/>
    </xf>
    <xf numFmtId="9" fontId="28" fillId="44" borderId="30" xfId="0" applyNumberFormat="1" applyFont="1" applyFill="1" applyBorder="1" applyAlignment="1">
      <alignment horizontal="center" vertical="top" wrapText="1"/>
    </xf>
    <xf numFmtId="0" fontId="28" fillId="57" borderId="29" xfId="0" applyFont="1" applyFill="1" applyBorder="1" applyAlignment="1">
      <alignment horizontal="center" vertical="top" wrapText="1"/>
    </xf>
    <xf numFmtId="3" fontId="28" fillId="58" borderId="29" xfId="0" applyNumberFormat="1" applyFont="1" applyFill="1" applyBorder="1" applyAlignment="1">
      <alignment horizontal="center" vertical="top" wrapText="1"/>
    </xf>
    <xf numFmtId="9" fontId="0" fillId="51" borderId="29" xfId="58" applyFill="1" applyBorder="1" applyAlignment="1">
      <alignment horizontal="center" vertical="top"/>
    </xf>
    <xf numFmtId="0" fontId="57" fillId="59" borderId="35" xfId="54" applyFont="1" applyFill="1" applyBorder="1" applyAlignment="1">
      <alignment horizontal="justify" vertical="center" wrapText="1"/>
      <protection/>
    </xf>
    <xf numFmtId="0" fontId="58" fillId="60" borderId="37" xfId="54" applyFont="1" applyFill="1" applyBorder="1" applyAlignment="1">
      <alignment horizontal="justify" vertical="center" wrapText="1"/>
      <protection/>
    </xf>
    <xf numFmtId="49" fontId="28" fillId="51" borderId="29" xfId="0" applyNumberFormat="1" applyFont="1" applyFill="1" applyBorder="1" applyAlignment="1">
      <alignment horizontal="center" vertical="top" wrapText="1"/>
    </xf>
    <xf numFmtId="9" fontId="28" fillId="53" borderId="29" xfId="0" applyNumberFormat="1" applyFont="1" applyFill="1" applyBorder="1" applyAlignment="1">
      <alignment horizontal="center" vertical="top" wrapText="1"/>
    </xf>
    <xf numFmtId="9" fontId="28" fillId="51" borderId="43" xfId="0" applyNumberFormat="1" applyFont="1" applyFill="1" applyBorder="1" applyAlignment="1">
      <alignment horizontal="center" vertical="center" wrapText="1"/>
    </xf>
    <xf numFmtId="9" fontId="28" fillId="40" borderId="29" xfId="0" applyNumberFormat="1" applyFont="1" applyFill="1" applyBorder="1" applyAlignment="1">
      <alignment horizontal="center" vertical="center" wrapText="1"/>
    </xf>
    <xf numFmtId="9" fontId="28" fillId="51" borderId="42" xfId="0" applyNumberFormat="1" applyFont="1" applyFill="1" applyBorder="1" applyAlignment="1">
      <alignment horizontal="center" vertical="center" wrapText="1"/>
    </xf>
    <xf numFmtId="3" fontId="28" fillId="51" borderId="29" xfId="0" applyNumberFormat="1" applyFont="1" applyFill="1" applyBorder="1" applyAlignment="1">
      <alignment horizontal="center" vertical="top" wrapText="1" readingOrder="1"/>
    </xf>
    <xf numFmtId="0" fontId="60" fillId="59" borderId="35" xfId="54" applyFont="1" applyFill="1" applyBorder="1" applyAlignment="1">
      <alignment horizontal="justify" vertical="center" wrapText="1"/>
      <protection/>
    </xf>
    <xf numFmtId="0" fontId="61" fillId="38" borderId="29" xfId="0" applyFont="1" applyFill="1" applyBorder="1" applyAlignment="1">
      <alignment horizontal="center" vertical="top" wrapText="1"/>
    </xf>
    <xf numFmtId="182" fontId="6" fillId="35" borderId="16" xfId="0" applyNumberFormat="1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56" borderId="44" xfId="0" applyFont="1" applyFill="1" applyBorder="1" applyAlignment="1">
      <alignment horizontal="center" vertical="center" wrapText="1"/>
    </xf>
    <xf numFmtId="3" fontId="6" fillId="7" borderId="45" xfId="0" applyNumberFormat="1" applyFont="1" applyFill="1" applyBorder="1" applyAlignment="1">
      <alignment vertical="center" wrapText="1"/>
    </xf>
    <xf numFmtId="0" fontId="6" fillId="35" borderId="18" xfId="0" applyFont="1" applyFill="1" applyBorder="1" applyAlignment="1">
      <alignment horizontal="center" vertical="center" wrapText="1"/>
    </xf>
    <xf numFmtId="9" fontId="6" fillId="35" borderId="18" xfId="0" applyNumberFormat="1" applyFont="1" applyFill="1" applyBorder="1" applyAlignment="1">
      <alignment horizontal="center" vertical="center" wrapText="1"/>
    </xf>
    <xf numFmtId="9" fontId="6" fillId="35" borderId="46" xfId="0" applyNumberFormat="1" applyFont="1" applyFill="1" applyBorder="1" applyAlignment="1">
      <alignment horizontal="center" vertical="center" wrapText="1"/>
    </xf>
    <xf numFmtId="3" fontId="6" fillId="34" borderId="41" xfId="0" applyNumberFormat="1" applyFont="1" applyFill="1" applyBorder="1" applyAlignment="1">
      <alignment horizontal="center" vertical="center" wrapText="1"/>
    </xf>
    <xf numFmtId="1" fontId="28" fillId="40" borderId="29" xfId="0" applyNumberFormat="1" applyFont="1" applyFill="1" applyBorder="1" applyAlignment="1">
      <alignment horizontal="center" vertical="center" wrapText="1"/>
    </xf>
    <xf numFmtId="0" fontId="28" fillId="61" borderId="42" xfId="0" applyFont="1" applyFill="1" applyBorder="1" applyAlignment="1">
      <alignment horizontal="center" vertical="center" wrapText="1"/>
    </xf>
    <xf numFmtId="0" fontId="28" fillId="61" borderId="29" xfId="0" applyFont="1" applyFill="1" applyBorder="1" applyAlignment="1">
      <alignment horizontal="center" vertical="top" wrapText="1"/>
    </xf>
    <xf numFmtId="0" fontId="61" fillId="61" borderId="29" xfId="0" applyFont="1" applyFill="1" applyBorder="1" applyAlignment="1">
      <alignment horizontal="center" vertical="top" wrapText="1"/>
    </xf>
    <xf numFmtId="0" fontId="6" fillId="62" borderId="16" xfId="0" applyFont="1" applyFill="1" applyBorder="1" applyAlignment="1">
      <alignment horizontal="left" vertical="top" wrapText="1"/>
    </xf>
    <xf numFmtId="10" fontId="6" fillId="7" borderId="47" xfId="0" applyNumberFormat="1" applyFont="1" applyFill="1" applyBorder="1" applyAlignment="1">
      <alignment horizontal="center" vertical="center" wrapText="1"/>
    </xf>
    <xf numFmtId="10" fontId="6" fillId="7" borderId="47" xfId="0" applyNumberFormat="1" applyFont="1" applyFill="1" applyBorder="1" applyAlignment="1">
      <alignment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48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9" fontId="9" fillId="34" borderId="11" xfId="45" applyNumberFormat="1" applyFont="1" applyFill="1" applyBorder="1" applyAlignment="1" applyProtection="1">
      <alignment horizontal="center" vertical="center" wrapText="1"/>
      <protection/>
    </xf>
    <xf numFmtId="10" fontId="6" fillId="7" borderId="47" xfId="0" applyNumberFormat="1" applyFont="1" applyFill="1" applyBorder="1" applyAlignment="1">
      <alignment horizontal="center" vertical="top" wrapText="1"/>
    </xf>
    <xf numFmtId="10" fontId="9" fillId="34" borderId="11" xfId="45" applyNumberFormat="1" applyFont="1" applyFill="1" applyBorder="1" applyAlignment="1" applyProtection="1">
      <alignment horizontal="center" vertical="top" wrapText="1"/>
      <protection/>
    </xf>
    <xf numFmtId="10" fontId="6" fillId="34" borderId="51" xfId="0" applyNumberFormat="1" applyFont="1" applyFill="1" applyBorder="1" applyAlignment="1">
      <alignment horizontal="center" vertical="center" wrapText="1"/>
    </xf>
    <xf numFmtId="10" fontId="6" fillId="34" borderId="52" xfId="0" applyNumberFormat="1" applyFont="1" applyFill="1" applyBorder="1" applyAlignment="1">
      <alignment horizontal="center" vertical="center" wrapText="1"/>
    </xf>
    <xf numFmtId="0" fontId="6" fillId="35" borderId="53" xfId="0" applyFont="1" applyFill="1" applyBorder="1" applyAlignment="1">
      <alignment horizontal="center" vertical="top" wrapText="1"/>
    </xf>
    <xf numFmtId="0" fontId="6" fillId="35" borderId="54" xfId="0" applyFont="1" applyFill="1" applyBorder="1" applyAlignment="1">
      <alignment horizontal="center" vertical="top" wrapText="1"/>
    </xf>
    <xf numFmtId="0" fontId="6" fillId="35" borderId="55" xfId="0" applyFont="1" applyFill="1" applyBorder="1" applyAlignment="1">
      <alignment horizontal="center" vertical="top" wrapText="1"/>
    </xf>
    <xf numFmtId="3" fontId="6" fillId="34" borderId="11" xfId="0" applyNumberFormat="1" applyFont="1" applyFill="1" applyBorder="1" applyAlignment="1">
      <alignment horizontal="center" vertical="center" wrapText="1"/>
    </xf>
    <xf numFmtId="3" fontId="6" fillId="34" borderId="56" xfId="0" applyNumberFormat="1" applyFont="1" applyFill="1" applyBorder="1" applyAlignment="1">
      <alignment horizontal="center" vertical="center" wrapText="1"/>
    </xf>
    <xf numFmtId="0" fontId="5" fillId="63" borderId="57" xfId="0" applyFont="1" applyFill="1" applyBorder="1" applyAlignment="1">
      <alignment horizontal="center" vertical="center"/>
    </xf>
    <xf numFmtId="0" fontId="5" fillId="63" borderId="58" xfId="0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 wrapText="1"/>
    </xf>
    <xf numFmtId="3" fontId="6" fillId="35" borderId="56" xfId="0" applyNumberFormat="1" applyFont="1" applyFill="1" applyBorder="1" applyAlignment="1">
      <alignment horizontal="center" vertical="center" wrapText="1"/>
    </xf>
    <xf numFmtId="9" fontId="6" fillId="34" borderId="11" xfId="0" applyNumberFormat="1" applyFont="1" applyFill="1" applyBorder="1" applyAlignment="1">
      <alignment horizontal="center" vertical="center" wrapText="1"/>
    </xf>
    <xf numFmtId="9" fontId="6" fillId="34" borderId="56" xfId="0" applyNumberFormat="1" applyFont="1" applyFill="1" applyBorder="1" applyAlignment="1">
      <alignment horizontal="center" vertical="center" wrapText="1"/>
    </xf>
    <xf numFmtId="0" fontId="6" fillId="35" borderId="56" xfId="0" applyFont="1" applyFill="1" applyBorder="1" applyAlignment="1">
      <alignment horizontal="center" vertical="center" wrapText="1"/>
    </xf>
    <xf numFmtId="16" fontId="56" fillId="45" borderId="11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56" fillId="36" borderId="60" xfId="0" applyFont="1" applyFill="1" applyBorder="1" applyAlignment="1">
      <alignment horizontal="center" vertical="center" wrapText="1"/>
    </xf>
    <xf numFmtId="0" fontId="56" fillId="36" borderId="61" xfId="0" applyFont="1" applyFill="1" applyBorder="1" applyAlignment="1">
      <alignment horizontal="center" vertical="center" wrapText="1"/>
    </xf>
    <xf numFmtId="0" fontId="56" fillId="36" borderId="62" xfId="0" applyFont="1" applyFill="1" applyBorder="1" applyAlignment="1">
      <alignment horizontal="center" vertical="center" wrapText="1"/>
    </xf>
    <xf numFmtId="0" fontId="56" fillId="36" borderId="11" xfId="0" applyFont="1" applyFill="1" applyBorder="1" applyAlignment="1">
      <alignment horizontal="center" vertical="center" wrapText="1"/>
    </xf>
    <xf numFmtId="0" fontId="56" fillId="36" borderId="44" xfId="0" applyFont="1" applyFill="1" applyBorder="1" applyAlignment="1">
      <alignment horizontal="center" vertical="center" wrapText="1"/>
    </xf>
    <xf numFmtId="0" fontId="56" fillId="36" borderId="6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top" wrapText="1"/>
    </xf>
    <xf numFmtId="0" fontId="6" fillId="35" borderId="56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center" wrapText="1"/>
    </xf>
    <xf numFmtId="0" fontId="6" fillId="34" borderId="64" xfId="0" applyFont="1" applyFill="1" applyBorder="1" applyAlignment="1">
      <alignment horizontal="center" vertical="center" wrapText="1"/>
    </xf>
    <xf numFmtId="0" fontId="6" fillId="34" borderId="65" xfId="0" applyFont="1" applyFill="1" applyBorder="1" applyAlignment="1">
      <alignment horizontal="center" vertical="center" wrapText="1"/>
    </xf>
    <xf numFmtId="0" fontId="3" fillId="64" borderId="14" xfId="0" applyFont="1" applyFill="1" applyBorder="1" applyAlignment="1">
      <alignment horizontal="center" vertical="top" wrapText="1"/>
    </xf>
    <xf numFmtId="0" fontId="3" fillId="64" borderId="0" xfId="0" applyFont="1" applyFill="1" applyBorder="1" applyAlignment="1">
      <alignment horizontal="center" vertical="top" wrapText="1"/>
    </xf>
    <xf numFmtId="0" fontId="56" fillId="36" borderId="66" xfId="0" applyFont="1" applyFill="1" applyBorder="1" applyAlignment="1">
      <alignment horizontal="center" vertical="center" wrapText="1"/>
    </xf>
    <xf numFmtId="0" fontId="56" fillId="36" borderId="51" xfId="0" applyFont="1" applyFill="1" applyBorder="1" applyAlignment="1">
      <alignment horizontal="center" vertical="center" wrapText="1"/>
    </xf>
    <xf numFmtId="0" fontId="56" fillId="36" borderId="67" xfId="0" applyFont="1" applyFill="1" applyBorder="1" applyAlignment="1">
      <alignment horizontal="center" vertical="center" wrapText="1"/>
    </xf>
    <xf numFmtId="0" fontId="56" fillId="36" borderId="68" xfId="0" applyFont="1" applyFill="1" applyBorder="1" applyAlignment="1">
      <alignment horizontal="center" vertical="center" wrapText="1"/>
    </xf>
    <xf numFmtId="16" fontId="56" fillId="45" borderId="69" xfId="0" applyNumberFormat="1" applyFont="1" applyFill="1" applyBorder="1" applyAlignment="1">
      <alignment horizontal="center" vertical="center" wrapText="1"/>
    </xf>
    <xf numFmtId="10" fontId="6" fillId="56" borderId="66" xfId="0" applyNumberFormat="1" applyFont="1" applyFill="1" applyBorder="1" applyAlignment="1">
      <alignment horizontal="center" vertical="center" wrapText="1"/>
    </xf>
    <xf numFmtId="10" fontId="6" fillId="56" borderId="70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top" wrapText="1"/>
    </xf>
    <xf numFmtId="0" fontId="6" fillId="35" borderId="56" xfId="0" applyFont="1" applyFill="1" applyBorder="1" applyAlignment="1">
      <alignment horizontal="left" vertical="top" wrapText="1"/>
    </xf>
    <xf numFmtId="16" fontId="56" fillId="45" borderId="66" xfId="0" applyNumberFormat="1" applyFont="1" applyFill="1" applyBorder="1" applyAlignment="1">
      <alignment horizontal="center" vertical="center" wrapText="1"/>
    </xf>
    <xf numFmtId="16" fontId="56" fillId="45" borderId="51" xfId="0" applyNumberFormat="1" applyFont="1" applyFill="1" applyBorder="1" applyAlignment="1">
      <alignment horizontal="center" vertical="center" wrapText="1"/>
    </xf>
    <xf numFmtId="16" fontId="56" fillId="45" borderId="67" xfId="0" applyNumberFormat="1" applyFont="1" applyFill="1" applyBorder="1" applyAlignment="1">
      <alignment horizontal="center" vertical="center" wrapText="1"/>
    </xf>
    <xf numFmtId="16" fontId="56" fillId="45" borderId="68" xfId="0" applyNumberFormat="1" applyFont="1" applyFill="1" applyBorder="1" applyAlignment="1">
      <alignment horizontal="center" vertical="center" wrapText="1"/>
    </xf>
    <xf numFmtId="0" fontId="56" fillId="45" borderId="6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5" fillId="63" borderId="72" xfId="0" applyFont="1" applyFill="1" applyBorder="1" applyAlignment="1">
      <alignment horizontal="center" vertical="center" wrapText="1"/>
    </xf>
    <xf numFmtId="0" fontId="5" fillId="63" borderId="73" xfId="0" applyFont="1" applyFill="1" applyBorder="1" applyAlignment="1">
      <alignment horizontal="center" vertical="center" wrapText="1"/>
    </xf>
    <xf numFmtId="0" fontId="5" fillId="63" borderId="74" xfId="0" applyFont="1" applyFill="1" applyBorder="1" applyAlignment="1">
      <alignment horizontal="center" vertical="center" wrapText="1"/>
    </xf>
    <xf numFmtId="10" fontId="59" fillId="50" borderId="75" xfId="0" applyNumberFormat="1" applyFont="1" applyFill="1" applyBorder="1" applyAlignment="1">
      <alignment horizontal="center" vertical="center" wrapText="1"/>
    </xf>
    <xf numFmtId="10" fontId="59" fillId="50" borderId="76" xfId="0" applyNumberFormat="1" applyFont="1" applyFill="1" applyBorder="1" applyAlignment="1">
      <alignment horizontal="center" vertical="center" wrapText="1"/>
    </xf>
    <xf numFmtId="0" fontId="59" fillId="50" borderId="77" xfId="0" applyFont="1" applyFill="1" applyBorder="1" applyAlignment="1">
      <alignment horizontal="center" vertical="center" wrapText="1"/>
    </xf>
    <xf numFmtId="0" fontId="59" fillId="50" borderId="78" xfId="0" applyFont="1" applyFill="1" applyBorder="1" applyAlignment="1">
      <alignment horizontal="center" vertical="center" wrapText="1"/>
    </xf>
    <xf numFmtId="0" fontId="59" fillId="65" borderId="79" xfId="0" applyFont="1" applyFill="1" applyBorder="1" applyAlignment="1">
      <alignment horizontal="center" vertical="center" wrapText="1"/>
    </xf>
    <xf numFmtId="0" fontId="59" fillId="65" borderId="80" xfId="0" applyFont="1" applyFill="1" applyBorder="1" applyAlignment="1">
      <alignment horizontal="center" vertical="center" wrapText="1"/>
    </xf>
    <xf numFmtId="0" fontId="35" fillId="66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9" fillId="50" borderId="81" xfId="0" applyFont="1" applyFill="1" applyBorder="1" applyAlignment="1">
      <alignment horizontal="center" vertical="center" wrapText="1"/>
    </xf>
    <xf numFmtId="0" fontId="32" fillId="36" borderId="39" xfId="0" applyFont="1" applyFill="1" applyBorder="1" applyAlignment="1">
      <alignment horizontal="center" vertical="center" wrapText="1"/>
    </xf>
    <xf numFmtId="0" fontId="59" fillId="65" borderId="11" xfId="0" applyFont="1" applyFill="1" applyBorder="1" applyAlignment="1">
      <alignment horizontal="center" vertical="center" wrapText="1"/>
    </xf>
    <xf numFmtId="0" fontId="59" fillId="65" borderId="82" xfId="0" applyFont="1" applyFill="1" applyBorder="1" applyAlignment="1">
      <alignment horizontal="center" vertical="center" wrapText="1"/>
    </xf>
    <xf numFmtId="0" fontId="59" fillId="45" borderId="11" xfId="0" applyFont="1" applyFill="1" applyBorder="1" applyAlignment="1">
      <alignment horizontal="center" vertical="center" wrapText="1"/>
    </xf>
    <xf numFmtId="0" fontId="59" fillId="45" borderId="82" xfId="0" applyFont="1" applyFill="1" applyBorder="1" applyAlignment="1">
      <alignment horizontal="center" vertical="center" wrapText="1"/>
    </xf>
    <xf numFmtId="0" fontId="59" fillId="50" borderId="83" xfId="0" applyFont="1" applyFill="1" applyBorder="1" applyAlignment="1">
      <alignment horizontal="center" vertical="center" wrapText="1"/>
    </xf>
    <xf numFmtId="0" fontId="59" fillId="50" borderId="84" xfId="0" applyFont="1" applyFill="1" applyBorder="1" applyAlignment="1">
      <alignment horizontal="center" vertical="center" wrapText="1"/>
    </xf>
    <xf numFmtId="0" fontId="59" fillId="50" borderId="85" xfId="0" applyFont="1" applyFill="1" applyBorder="1" applyAlignment="1">
      <alignment horizontal="center" vertical="center" wrapText="1"/>
    </xf>
    <xf numFmtId="0" fontId="59" fillId="50" borderId="86" xfId="0" applyFont="1" applyFill="1" applyBorder="1" applyAlignment="1">
      <alignment horizontal="center" vertical="center" wrapText="1"/>
    </xf>
    <xf numFmtId="0" fontId="59" fillId="50" borderId="40" xfId="0" applyFont="1" applyFill="1" applyBorder="1" applyAlignment="1">
      <alignment horizontal="center" vertical="center" wrapText="1"/>
    </xf>
    <xf numFmtId="0" fontId="59" fillId="65" borderId="87" xfId="0" applyFont="1" applyFill="1" applyBorder="1" applyAlignment="1">
      <alignment horizontal="center" vertical="center" wrapText="1"/>
    </xf>
    <xf numFmtId="0" fontId="59" fillId="50" borderId="88" xfId="0" applyFont="1" applyFill="1" applyBorder="1" applyAlignment="1">
      <alignment horizontal="center" vertical="center" wrapText="1"/>
    </xf>
    <xf numFmtId="0" fontId="0" fillId="0" borderId="88" xfId="0" applyBorder="1" applyAlignment="1">
      <alignment wrapText="1"/>
    </xf>
    <xf numFmtId="0" fontId="0" fillId="0" borderId="52" xfId="0" applyBorder="1" applyAlignment="1">
      <alignment wrapText="1"/>
    </xf>
    <xf numFmtId="0" fontId="59" fillId="65" borderId="89" xfId="0" applyFont="1" applyFill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59" fillId="45" borderId="66" xfId="0" applyFont="1" applyFill="1" applyBorder="1" applyAlignment="1">
      <alignment horizontal="center" vertical="center" wrapText="1"/>
    </xf>
    <xf numFmtId="0" fontId="59" fillId="45" borderId="51" xfId="0" applyFont="1" applyFill="1" applyBorder="1" applyAlignment="1">
      <alignment horizontal="center" vertical="center" wrapText="1"/>
    </xf>
    <xf numFmtId="0" fontId="59" fillId="65" borderId="91" xfId="0" applyFont="1" applyFill="1" applyBorder="1" applyAlignment="1">
      <alignment horizontal="center" vertical="center"/>
    </xf>
    <xf numFmtId="0" fontId="38" fillId="67" borderId="92" xfId="0" applyFont="1" applyFill="1" applyBorder="1" applyAlignment="1">
      <alignment horizontal="center" vertical="center"/>
    </xf>
    <xf numFmtId="0" fontId="38" fillId="67" borderId="93" xfId="0" applyFont="1" applyFill="1" applyBorder="1" applyAlignment="1">
      <alignment horizontal="center" vertical="center"/>
    </xf>
    <xf numFmtId="0" fontId="59" fillId="50" borderId="94" xfId="0" applyFont="1" applyFill="1" applyBorder="1" applyAlignment="1">
      <alignment horizontal="center" vertical="center" wrapText="1"/>
    </xf>
    <xf numFmtId="0" fontId="59" fillId="50" borderId="95" xfId="0" applyFont="1" applyFill="1" applyBorder="1" applyAlignment="1">
      <alignment horizontal="center" vertical="center" wrapText="1"/>
    </xf>
    <xf numFmtId="0" fontId="62" fillId="0" borderId="96" xfId="54" applyFont="1" applyBorder="1" applyAlignment="1">
      <alignment horizontal="center" wrapText="1"/>
      <protection/>
    </xf>
    <xf numFmtId="0" fontId="62" fillId="0" borderId="96" xfId="54" applyFont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2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558ED5"/>
      <rgbColor rgb="009999FF"/>
      <rgbColor rgb="00993366"/>
      <rgbColor rgb="00FDEADA"/>
      <rgbColor rgb="00D9D9D9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5B3D7"/>
      <rgbColor rgb="00FF99CC"/>
      <rgbColor rgb="00CC99FF"/>
      <rgbColor rgb="00FAC090"/>
      <rgbColor rgb="003366FF"/>
      <rgbColor rgb="0033CCCC"/>
      <rgbColor rgb="0099CC00"/>
      <rgbColor rgb="00FFCC00"/>
      <rgbColor rgb="00F79646"/>
      <rgbColor rgb="00FF6600"/>
      <rgbColor rgb="00376092"/>
      <rgbColor rgb="00A6A6A6"/>
      <rgbColor rgb="0017375E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295275</xdr:rowOff>
    </xdr:from>
    <xdr:to>
      <xdr:col>7</xdr:col>
      <xdr:colOff>561975</xdr:colOff>
      <xdr:row>13</xdr:row>
      <xdr:rowOff>1447800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4591050" y="8115300"/>
          <a:ext cx="5524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(4890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personas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entre 12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14 años)</a:t>
          </a:r>
        </a:p>
      </xdr:txBody>
    </xdr:sp>
    <xdr:clientData/>
  </xdr:twoCellAnchor>
  <xdr:twoCellAnchor>
    <xdr:from>
      <xdr:col>7</xdr:col>
      <xdr:colOff>47625</xdr:colOff>
      <xdr:row>14</xdr:row>
      <xdr:rowOff>314325</xdr:rowOff>
    </xdr:from>
    <xdr:to>
      <xdr:col>7</xdr:col>
      <xdr:colOff>581025</xdr:colOff>
      <xdr:row>14</xdr:row>
      <xdr:rowOff>1400175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4629150" y="9810750"/>
          <a:ext cx="53340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22298 personas entre 15 a 17 años trabajabndo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304800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Downloads/S.Social%20PND%20anual%202016.xlsx" TargetMode="External" /><Relationship Id="rId2" Type="http://schemas.openxmlformats.org/officeDocument/2006/relationships/hyperlink" Target="../../../../../../../Downloads/S.Social%20PND%20anual%202016.xlsx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5" sqref="H15"/>
    </sheetView>
  </sheetViews>
  <sheetFormatPr defaultColWidth="10.57421875" defaultRowHeight="15"/>
  <cols>
    <col min="1" max="1" width="3.421875" style="1" customWidth="1"/>
    <col min="2" max="2" width="12.7109375" style="2" customWidth="1"/>
    <col min="3" max="3" width="13.7109375" style="3" customWidth="1"/>
    <col min="4" max="4" width="10.57421875" style="3" customWidth="1"/>
    <col min="5" max="5" width="7.8515625" style="3" customWidth="1"/>
    <col min="6" max="6" width="11.7109375" style="3" customWidth="1"/>
    <col min="7" max="7" width="8.7109375" style="3" customWidth="1"/>
    <col min="8" max="8" width="9.57421875" style="3" customWidth="1"/>
    <col min="9" max="9" width="10.57421875" style="3" customWidth="1"/>
    <col min="10" max="10" width="11.140625" style="3" customWidth="1"/>
    <col min="11" max="11" width="12.140625" style="0" customWidth="1"/>
    <col min="12" max="12" width="10.57421875" style="0" customWidth="1"/>
    <col min="13" max="13" width="12.421875" style="0" customWidth="1"/>
  </cols>
  <sheetData>
    <row r="1" spans="1:13" ht="39" customHeight="1">
      <c r="A1" s="4"/>
      <c r="B1" s="206" t="s">
        <v>247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15">
      <c r="A2" s="5"/>
      <c r="B2" s="12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.75" thickBot="1">
      <c r="A3" s="6"/>
      <c r="B3" s="10" t="s">
        <v>329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6.5" thickBot="1" thickTop="1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6.5" thickBot="1" thickTop="1">
      <c r="A5" s="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68.25" customHeight="1" thickBot="1" thickTop="1">
      <c r="A6" s="4"/>
      <c r="B6" s="184" t="s">
        <v>248</v>
      </c>
      <c r="C6" s="184"/>
      <c r="D6" s="184"/>
      <c r="E6" s="184"/>
      <c r="F6" s="184"/>
      <c r="G6" s="185"/>
      <c r="H6" s="224" t="s">
        <v>227</v>
      </c>
      <c r="I6" s="225"/>
      <c r="J6" s="226"/>
      <c r="K6" s="224" t="s">
        <v>230</v>
      </c>
      <c r="L6" s="225"/>
      <c r="M6" s="221" t="s">
        <v>136</v>
      </c>
    </row>
    <row r="7" spans="1:13" ht="24.75" customHeight="1" thickBot="1" thickTop="1">
      <c r="A7" s="194"/>
      <c r="B7" s="195" t="s">
        <v>1</v>
      </c>
      <c r="C7" s="198" t="s">
        <v>132</v>
      </c>
      <c r="D7" s="198" t="s">
        <v>2</v>
      </c>
      <c r="E7" s="198" t="s">
        <v>226</v>
      </c>
      <c r="F7" s="208" t="s">
        <v>4</v>
      </c>
      <c r="G7" s="209"/>
      <c r="H7" s="217" t="s">
        <v>228</v>
      </c>
      <c r="I7" s="218"/>
      <c r="J7" s="191" t="s">
        <v>229</v>
      </c>
      <c r="K7" s="191" t="s">
        <v>225</v>
      </c>
      <c r="L7" s="191" t="s">
        <v>7</v>
      </c>
      <c r="M7" s="222"/>
    </row>
    <row r="8" spans="1:13" ht="21.75" customHeight="1" thickBot="1" thickTop="1">
      <c r="A8" s="194"/>
      <c r="B8" s="196"/>
      <c r="C8" s="199"/>
      <c r="D8" s="199"/>
      <c r="E8" s="199"/>
      <c r="F8" s="210"/>
      <c r="G8" s="211"/>
      <c r="H8" s="219"/>
      <c r="I8" s="220"/>
      <c r="J8" s="191"/>
      <c r="K8" s="192"/>
      <c r="L8" s="192"/>
      <c r="M8" s="222"/>
    </row>
    <row r="9" spans="1:13" ht="35.25" customHeight="1" thickBot="1" thickTop="1">
      <c r="A9" s="194"/>
      <c r="B9" s="197"/>
      <c r="C9" s="200"/>
      <c r="D9" s="200"/>
      <c r="E9" s="200"/>
      <c r="F9" s="26" t="s">
        <v>133</v>
      </c>
      <c r="G9" s="27">
        <v>2016</v>
      </c>
      <c r="H9" s="100" t="s">
        <v>224</v>
      </c>
      <c r="I9" s="100" t="s">
        <v>7</v>
      </c>
      <c r="J9" s="212"/>
      <c r="K9" s="193"/>
      <c r="L9" s="193"/>
      <c r="M9" s="223"/>
    </row>
    <row r="10" spans="1:13" ht="107.25" customHeight="1" thickBot="1" thickTop="1">
      <c r="A10" s="13"/>
      <c r="B10" s="179" t="s">
        <v>8</v>
      </c>
      <c r="C10" s="166" t="s">
        <v>9</v>
      </c>
      <c r="D10" s="14" t="s">
        <v>10</v>
      </c>
      <c r="E10" s="155" t="s">
        <v>11</v>
      </c>
      <c r="F10" s="154">
        <v>146690</v>
      </c>
      <c r="G10" s="155">
        <v>35158</v>
      </c>
      <c r="H10" s="99">
        <v>32454</v>
      </c>
      <c r="I10" s="8" t="s">
        <v>333</v>
      </c>
      <c r="J10" s="156" t="s">
        <v>231</v>
      </c>
      <c r="K10" s="157">
        <f>SUM(35716+H10)</f>
        <v>68170</v>
      </c>
      <c r="L10" s="8" t="s">
        <v>334</v>
      </c>
      <c r="M10" s="15" t="s">
        <v>330</v>
      </c>
    </row>
    <row r="11" spans="1:13" ht="33.75" customHeight="1" thickTop="1">
      <c r="A11" s="7"/>
      <c r="B11" s="180"/>
      <c r="C11" s="215" t="s">
        <v>12</v>
      </c>
      <c r="D11" s="201" t="s">
        <v>13</v>
      </c>
      <c r="E11" s="203" t="s">
        <v>14</v>
      </c>
      <c r="F11" s="186">
        <v>5730</v>
      </c>
      <c r="G11" s="186">
        <v>1215</v>
      </c>
      <c r="H11" s="182">
        <v>1374</v>
      </c>
      <c r="I11" s="188">
        <v>1.13</v>
      </c>
      <c r="J11" s="213" t="s">
        <v>231</v>
      </c>
      <c r="K11" s="182">
        <f>SUM(1312+H11)</f>
        <v>2686</v>
      </c>
      <c r="L11" s="177">
        <v>0.47</v>
      </c>
      <c r="M11" s="204" t="s">
        <v>331</v>
      </c>
    </row>
    <row r="12" spans="1:13" ht="51.75" customHeight="1" thickBot="1">
      <c r="A12" s="7"/>
      <c r="B12" s="181"/>
      <c r="C12" s="216"/>
      <c r="D12" s="202"/>
      <c r="E12" s="190"/>
      <c r="F12" s="190"/>
      <c r="G12" s="187"/>
      <c r="H12" s="183"/>
      <c r="I12" s="189"/>
      <c r="J12" s="214"/>
      <c r="K12" s="183"/>
      <c r="L12" s="178"/>
      <c r="M12" s="205"/>
    </row>
    <row r="13" spans="1:13" ht="170.25" customHeight="1" thickBot="1" thickTop="1">
      <c r="A13" s="19"/>
      <c r="B13" s="24" t="s">
        <v>15</v>
      </c>
      <c r="C13" s="16" t="s">
        <v>16</v>
      </c>
      <c r="D13" s="16" t="s">
        <v>17</v>
      </c>
      <c r="E13" s="158" t="s">
        <v>18</v>
      </c>
      <c r="F13" s="159">
        <v>0.76</v>
      </c>
      <c r="G13" s="160">
        <v>0.75</v>
      </c>
      <c r="H13" s="161" t="s">
        <v>282</v>
      </c>
      <c r="I13" s="167">
        <v>1.01</v>
      </c>
      <c r="J13" s="156" t="s">
        <v>231</v>
      </c>
      <c r="K13" s="168">
        <v>0.76</v>
      </c>
      <c r="L13" s="168">
        <v>1</v>
      </c>
      <c r="M13" s="25" t="s">
        <v>217</v>
      </c>
    </row>
    <row r="14" spans="1:13" ht="132" customHeight="1" thickBot="1" thickTop="1">
      <c r="A14" s="19"/>
      <c r="B14" s="21" t="s">
        <v>19</v>
      </c>
      <c r="C14" s="17" t="s">
        <v>20</v>
      </c>
      <c r="D14" s="17" t="s">
        <v>21</v>
      </c>
      <c r="E14" s="169" t="s">
        <v>22</v>
      </c>
      <c r="F14" s="169" t="s">
        <v>137</v>
      </c>
      <c r="G14" s="170" t="s">
        <v>134</v>
      </c>
      <c r="H14" s="175">
        <v>0.0114</v>
      </c>
      <c r="I14" s="167">
        <v>0.63</v>
      </c>
      <c r="J14" s="125" t="s">
        <v>231</v>
      </c>
      <c r="K14" s="168" t="s">
        <v>332</v>
      </c>
      <c r="L14" s="168">
        <v>0.95</v>
      </c>
      <c r="M14" s="18" t="s">
        <v>218</v>
      </c>
    </row>
    <row r="15" spans="1:13" ht="127.5" customHeight="1" thickBot="1" thickTop="1">
      <c r="A15" s="20"/>
      <c r="B15" s="22"/>
      <c r="C15" s="23" t="s">
        <v>23</v>
      </c>
      <c r="D15" s="23" t="s">
        <v>24</v>
      </c>
      <c r="E15" s="171" t="s">
        <v>25</v>
      </c>
      <c r="F15" s="172" t="s">
        <v>138</v>
      </c>
      <c r="G15" s="173" t="s">
        <v>135</v>
      </c>
      <c r="H15" s="176">
        <v>0.0874</v>
      </c>
      <c r="I15" s="174">
        <v>1.08</v>
      </c>
      <c r="J15" s="125" t="s">
        <v>231</v>
      </c>
      <c r="K15" s="168">
        <v>8.74</v>
      </c>
      <c r="L15" s="168">
        <v>1.15</v>
      </c>
      <c r="M15" s="101" t="s">
        <v>218</v>
      </c>
    </row>
    <row r="16" ht="16.5" customHeight="1" thickTop="1"/>
    <row r="17" ht="15">
      <c r="B17" s="2" t="s">
        <v>271</v>
      </c>
    </row>
    <row r="18" ht="15">
      <c r="B18" s="2" t="s">
        <v>272</v>
      </c>
    </row>
    <row r="20" ht="15">
      <c r="B20" s="2" t="s">
        <v>273</v>
      </c>
    </row>
  </sheetData>
  <sheetProtection selectLockedCells="1" selectUnlockedCells="1"/>
  <mergeCells count="27">
    <mergeCell ref="M11:M12"/>
    <mergeCell ref="B1:M1"/>
    <mergeCell ref="F7:G8"/>
    <mergeCell ref="J7:J9"/>
    <mergeCell ref="J11:J12"/>
    <mergeCell ref="C11:C12"/>
    <mergeCell ref="H7:I8"/>
    <mergeCell ref="M6:M9"/>
    <mergeCell ref="H6:J6"/>
    <mergeCell ref="K6:L6"/>
    <mergeCell ref="A7:A9"/>
    <mergeCell ref="B7:B9"/>
    <mergeCell ref="C7:C9"/>
    <mergeCell ref="D7:D9"/>
    <mergeCell ref="E7:E9"/>
    <mergeCell ref="D11:D12"/>
    <mergeCell ref="E11:E12"/>
    <mergeCell ref="L11:L12"/>
    <mergeCell ref="B10:B12"/>
    <mergeCell ref="H11:H12"/>
    <mergeCell ref="B6:G6"/>
    <mergeCell ref="G11:G12"/>
    <mergeCell ref="I11:I12"/>
    <mergeCell ref="F11:F12"/>
    <mergeCell ref="K11:K12"/>
    <mergeCell ref="L7:L9"/>
    <mergeCell ref="K7:K9"/>
  </mergeCells>
  <hyperlinks>
    <hyperlink ref="J14" r:id="rId1" tooltip="Dado el porcentaje tan bajo de la tasa de ocupación de personas menores de edad de 5 a 17 años se considera que al desagregar por edad se habra sobre pasado la meta. " display="Cumplida"/>
    <hyperlink ref="J15" r:id="rId2" tooltip="Al considerar que la tasa de ocupación de 5 a 17 es de 2.3% sin desagregar, se considera que si se cumplió la meta" display="Cumplida"/>
  </hyperlinks>
  <printOptions/>
  <pageMargins left="0.25" right="0.25" top="0.75" bottom="0.75" header="0.5118055555555555" footer="0.5118055555555555"/>
  <pageSetup horizontalDpi="300" verticalDpi="300" orientation="landscape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17"/>
  <sheetViews>
    <sheetView zoomScalePageLayoutView="0" workbookViewId="0" topLeftCell="A1">
      <pane ySplit="7" topLeftCell="A78" activePane="bottomLeft" state="frozen"/>
      <selection pane="topLeft" activeCell="A1" sqref="A1"/>
      <selection pane="bottomLeft" activeCell="K78" sqref="K78"/>
    </sheetView>
  </sheetViews>
  <sheetFormatPr defaultColWidth="11.140625" defaultRowHeight="15"/>
  <cols>
    <col min="1" max="1" width="8.8515625" style="67" customWidth="1"/>
    <col min="2" max="2" width="12.8515625" style="67" customWidth="1"/>
    <col min="3" max="3" width="16.00390625" style="77" customWidth="1"/>
    <col min="4" max="4" width="10.140625" style="28" customWidth="1"/>
    <col min="5" max="5" width="12.8515625" style="78" customWidth="1"/>
    <col min="6" max="6" width="8.7109375" style="28" customWidth="1"/>
    <col min="7" max="7" width="16.57421875" style="28" customWidth="1"/>
    <col min="8" max="8" width="12.140625" style="28" customWidth="1"/>
    <col min="9" max="9" width="10.421875" style="28" customWidth="1"/>
    <col min="10" max="10" width="10.8515625" style="28" customWidth="1"/>
    <col min="11" max="11" width="10.00390625" style="28" customWidth="1"/>
    <col min="12" max="12" width="13.28125" style="28" customWidth="1"/>
    <col min="13" max="13" width="10.28125" style="28" customWidth="1"/>
    <col min="14" max="14" width="11.57421875" style="28" customWidth="1"/>
    <col min="15" max="15" width="10.140625" style="28" hidden="1" customWidth="1"/>
    <col min="16" max="16" width="7.8515625" style="28" hidden="1" customWidth="1"/>
    <col min="17" max="17" width="9.57421875" style="29" hidden="1" customWidth="1"/>
    <col min="18" max="18" width="15.8515625" style="69" hidden="1" customWidth="1"/>
    <col min="19" max="20" width="6.28125" style="28" hidden="1" customWidth="1"/>
    <col min="21" max="21" width="13.421875" style="28" customWidth="1"/>
    <col min="22" max="52" width="11.140625" style="30" customWidth="1"/>
    <col min="53" max="16384" width="11.140625" style="28" customWidth="1"/>
  </cols>
  <sheetData>
    <row r="1" spans="1:22" ht="12">
      <c r="A1" s="28"/>
      <c r="B1" s="28"/>
      <c r="C1" s="28"/>
      <c r="E1" s="28"/>
      <c r="R1" s="28"/>
      <c r="V1" s="28"/>
    </row>
    <row r="2" spans="1:22" ht="44.25" customHeight="1">
      <c r="A2" s="233" t="s">
        <v>246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8"/>
    </row>
    <row r="3" spans="1:22" ht="18.75" customHeight="1">
      <c r="A3" s="234" t="s">
        <v>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31"/>
    </row>
    <row r="4" spans="1:22" ht="20.25" customHeight="1" thickBot="1">
      <c r="A4" s="235" t="s">
        <v>327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31"/>
    </row>
    <row r="5" spans="1:22" ht="36" customHeight="1" thickBot="1" thickTop="1">
      <c r="A5" s="237" t="s">
        <v>27</v>
      </c>
      <c r="B5" s="255" t="s">
        <v>127</v>
      </c>
      <c r="C5" s="256"/>
      <c r="D5" s="256"/>
      <c r="E5" s="256"/>
      <c r="F5" s="256"/>
      <c r="G5" s="256"/>
      <c r="H5" s="257"/>
      <c r="I5" s="230" t="s">
        <v>241</v>
      </c>
      <c r="J5" s="248"/>
      <c r="K5" s="248"/>
      <c r="L5" s="248"/>
      <c r="M5" s="249"/>
      <c r="N5" s="250"/>
      <c r="O5" s="236" t="s">
        <v>26</v>
      </c>
      <c r="P5" s="236"/>
      <c r="Q5" s="236"/>
      <c r="R5" s="236"/>
      <c r="S5" s="236"/>
      <c r="T5" s="236"/>
      <c r="U5" s="242" t="s">
        <v>172</v>
      </c>
      <c r="V5" s="31"/>
    </row>
    <row r="6" spans="1:22" ht="33" customHeight="1" thickBot="1" thickTop="1">
      <c r="A6" s="237"/>
      <c r="B6" s="238" t="s">
        <v>238</v>
      </c>
      <c r="C6" s="231" t="s">
        <v>239</v>
      </c>
      <c r="D6" s="251" t="s">
        <v>3</v>
      </c>
      <c r="E6" s="238" t="s">
        <v>240</v>
      </c>
      <c r="F6" s="238" t="s">
        <v>171</v>
      </c>
      <c r="G6" s="238" t="s">
        <v>28</v>
      </c>
      <c r="H6" s="238" t="s">
        <v>245</v>
      </c>
      <c r="I6" s="245" t="s">
        <v>243</v>
      </c>
      <c r="J6" s="246"/>
      <c r="K6" s="227" t="s">
        <v>223</v>
      </c>
      <c r="L6" s="229" t="s">
        <v>29</v>
      </c>
      <c r="M6" s="258" t="s">
        <v>242</v>
      </c>
      <c r="N6" s="259"/>
      <c r="O6" s="253" t="s">
        <v>30</v>
      </c>
      <c r="P6" s="254"/>
      <c r="Q6" s="240" t="s">
        <v>5</v>
      </c>
      <c r="R6" s="240" t="s">
        <v>31</v>
      </c>
      <c r="S6" s="253" t="s">
        <v>32</v>
      </c>
      <c r="T6" s="254"/>
      <c r="U6" s="243"/>
      <c r="V6" s="31"/>
    </row>
    <row r="7" spans="1:22" ht="72.75" customHeight="1" thickBot="1" thickTop="1">
      <c r="A7" s="237"/>
      <c r="B7" s="239"/>
      <c r="C7" s="232"/>
      <c r="D7" s="252"/>
      <c r="E7" s="239"/>
      <c r="F7" s="239"/>
      <c r="G7" s="239"/>
      <c r="H7" s="247"/>
      <c r="I7" s="107" t="s">
        <v>244</v>
      </c>
      <c r="J7" s="107" t="s">
        <v>7</v>
      </c>
      <c r="K7" s="228"/>
      <c r="L7" s="230"/>
      <c r="M7" s="107" t="s">
        <v>225</v>
      </c>
      <c r="N7" s="108" t="s">
        <v>7</v>
      </c>
      <c r="O7" s="109" t="s">
        <v>6</v>
      </c>
      <c r="P7" s="110" t="s">
        <v>7</v>
      </c>
      <c r="Q7" s="241"/>
      <c r="R7" s="241"/>
      <c r="S7" s="109" t="s">
        <v>33</v>
      </c>
      <c r="T7" s="110" t="s">
        <v>34</v>
      </c>
      <c r="U7" s="244"/>
      <c r="V7" s="31"/>
    </row>
    <row r="8" spans="1:22" ht="129.75" customHeight="1">
      <c r="A8" s="163" t="s">
        <v>35</v>
      </c>
      <c r="B8" s="43" t="s">
        <v>36</v>
      </c>
      <c r="C8" s="43" t="s">
        <v>37</v>
      </c>
      <c r="D8" s="43" t="s">
        <v>38</v>
      </c>
      <c r="E8" s="126">
        <v>65537</v>
      </c>
      <c r="F8" s="126">
        <v>15471</v>
      </c>
      <c r="G8" s="126">
        <v>13692</v>
      </c>
      <c r="H8" s="127" t="s">
        <v>221</v>
      </c>
      <c r="I8" s="128">
        <v>16743</v>
      </c>
      <c r="J8" s="150">
        <v>1.08</v>
      </c>
      <c r="K8" s="129" t="s">
        <v>231</v>
      </c>
      <c r="L8" s="130">
        <v>14781</v>
      </c>
      <c r="M8" s="128" t="s">
        <v>316</v>
      </c>
      <c r="N8" s="148">
        <v>0.5266</v>
      </c>
      <c r="O8" s="131"/>
      <c r="P8" s="132"/>
      <c r="Q8" s="133"/>
      <c r="R8" s="133"/>
      <c r="S8" s="131"/>
      <c r="T8" s="131"/>
      <c r="U8" s="43" t="s">
        <v>40</v>
      </c>
      <c r="V8" s="28"/>
    </row>
    <row r="9" spans="1:22" ht="38.25" customHeight="1">
      <c r="A9" s="79" t="s">
        <v>173</v>
      </c>
      <c r="B9" s="38"/>
      <c r="C9" s="37"/>
      <c r="D9" s="38" t="s">
        <v>42</v>
      </c>
      <c r="E9" s="39" t="s">
        <v>139</v>
      </c>
      <c r="F9" s="40">
        <v>1104</v>
      </c>
      <c r="G9" s="38">
        <v>945</v>
      </c>
      <c r="H9" s="38" t="s">
        <v>39</v>
      </c>
      <c r="I9" s="41">
        <v>1153</v>
      </c>
      <c r="J9" s="88" t="s">
        <v>253</v>
      </c>
      <c r="K9" s="124" t="s">
        <v>231</v>
      </c>
      <c r="L9" s="37">
        <v>1.017</v>
      </c>
      <c r="M9" s="41" t="s">
        <v>254</v>
      </c>
      <c r="N9" s="149" t="s">
        <v>255</v>
      </c>
      <c r="O9" s="37"/>
      <c r="P9" s="42"/>
      <c r="Q9" s="37"/>
      <c r="R9" s="37"/>
      <c r="S9" s="37"/>
      <c r="T9" s="37"/>
      <c r="U9" s="41" t="s">
        <v>40</v>
      </c>
      <c r="V9" s="28"/>
    </row>
    <row r="10" spans="1:22" ht="39.75" customHeight="1">
      <c r="A10" s="79" t="s">
        <v>174</v>
      </c>
      <c r="B10" s="38"/>
      <c r="C10" s="37"/>
      <c r="D10" s="38" t="s">
        <v>44</v>
      </c>
      <c r="E10" s="39" t="s">
        <v>140</v>
      </c>
      <c r="F10" s="40">
        <v>2100</v>
      </c>
      <c r="G10" s="40">
        <v>2010</v>
      </c>
      <c r="H10" s="38" t="s">
        <v>39</v>
      </c>
      <c r="I10" s="41">
        <v>1844</v>
      </c>
      <c r="J10" s="88" t="s">
        <v>256</v>
      </c>
      <c r="K10" s="124" t="s">
        <v>231</v>
      </c>
      <c r="L10" s="37">
        <v>1.628</v>
      </c>
      <c r="M10" s="41" t="s">
        <v>257</v>
      </c>
      <c r="N10" s="149" t="s">
        <v>258</v>
      </c>
      <c r="O10" s="37"/>
      <c r="P10" s="42"/>
      <c r="Q10" s="37"/>
      <c r="R10" s="37"/>
      <c r="S10" s="37"/>
      <c r="T10" s="37"/>
      <c r="U10" s="41" t="s">
        <v>40</v>
      </c>
      <c r="V10" s="28"/>
    </row>
    <row r="11" spans="1:22" ht="36.75" customHeight="1">
      <c r="A11" s="79" t="s">
        <v>175</v>
      </c>
      <c r="B11" s="37"/>
      <c r="C11" s="37"/>
      <c r="D11" s="37" t="s">
        <v>45</v>
      </c>
      <c r="E11" s="37" t="s">
        <v>141</v>
      </c>
      <c r="F11" s="41">
        <v>1039</v>
      </c>
      <c r="G11" s="41">
        <v>1235</v>
      </c>
      <c r="H11" s="37" t="s">
        <v>39</v>
      </c>
      <c r="I11" s="41">
        <v>1059</v>
      </c>
      <c r="J11" s="88" t="s">
        <v>259</v>
      </c>
      <c r="K11" s="134" t="s">
        <v>231</v>
      </c>
      <c r="L11" s="37">
        <v>935</v>
      </c>
      <c r="M11" s="41" t="s">
        <v>260</v>
      </c>
      <c r="N11" s="149" t="s">
        <v>261</v>
      </c>
      <c r="O11" s="37"/>
      <c r="P11" s="42"/>
      <c r="Q11" s="37"/>
      <c r="R11" s="37"/>
      <c r="S11" s="37"/>
      <c r="T11" s="37"/>
      <c r="U11" s="41" t="s">
        <v>40</v>
      </c>
      <c r="V11" s="28"/>
    </row>
    <row r="12" spans="1:22" ht="46.5" customHeight="1">
      <c r="A12" s="79" t="s">
        <v>176</v>
      </c>
      <c r="B12" s="37"/>
      <c r="C12" s="37"/>
      <c r="D12" s="135">
        <v>1.3980688657407407</v>
      </c>
      <c r="E12" s="37" t="s">
        <v>143</v>
      </c>
      <c r="F12" s="41">
        <v>8297</v>
      </c>
      <c r="G12" s="41">
        <v>6774</v>
      </c>
      <c r="H12" s="37" t="s">
        <v>39</v>
      </c>
      <c r="I12" s="41">
        <v>9707</v>
      </c>
      <c r="J12" s="88" t="s">
        <v>262</v>
      </c>
      <c r="K12" s="134" t="s">
        <v>231</v>
      </c>
      <c r="L12" s="162">
        <v>8570</v>
      </c>
      <c r="M12" s="41" t="s">
        <v>263</v>
      </c>
      <c r="N12" s="149" t="s">
        <v>264</v>
      </c>
      <c r="O12" s="37"/>
      <c r="P12" s="42"/>
      <c r="Q12" s="37"/>
      <c r="R12" s="37"/>
      <c r="S12" s="37"/>
      <c r="T12" s="37"/>
      <c r="U12" s="41" t="s">
        <v>40</v>
      </c>
      <c r="V12" s="28"/>
    </row>
    <row r="13" spans="1:22" ht="34.5" customHeight="1">
      <c r="A13" s="79" t="s">
        <v>177</v>
      </c>
      <c r="B13" s="37"/>
      <c r="C13" s="37"/>
      <c r="D13" s="37" t="s">
        <v>47</v>
      </c>
      <c r="E13" s="37" t="s">
        <v>142</v>
      </c>
      <c r="F13" s="41">
        <v>1173</v>
      </c>
      <c r="G13" s="41">
        <v>1132</v>
      </c>
      <c r="H13" s="37" t="s">
        <v>39</v>
      </c>
      <c r="I13" s="41">
        <v>1416</v>
      </c>
      <c r="J13" s="88" t="s">
        <v>265</v>
      </c>
      <c r="K13" s="134" t="s">
        <v>231</v>
      </c>
      <c r="L13" s="123">
        <v>1.25</v>
      </c>
      <c r="M13" s="41" t="s">
        <v>266</v>
      </c>
      <c r="N13" s="149" t="s">
        <v>267</v>
      </c>
      <c r="O13" s="37"/>
      <c r="P13" s="42"/>
      <c r="Q13" s="37"/>
      <c r="R13" s="37"/>
      <c r="S13" s="37"/>
      <c r="T13" s="37"/>
      <c r="U13" s="41" t="s">
        <v>40</v>
      </c>
      <c r="V13" s="28"/>
    </row>
    <row r="14" spans="1:22" ht="42" customHeight="1">
      <c r="A14" s="79" t="s">
        <v>178</v>
      </c>
      <c r="B14" s="37"/>
      <c r="C14" s="37"/>
      <c r="D14" s="37" t="s">
        <v>48</v>
      </c>
      <c r="E14" s="37" t="s">
        <v>144</v>
      </c>
      <c r="F14" s="41">
        <v>1758</v>
      </c>
      <c r="G14" s="41">
        <v>1596</v>
      </c>
      <c r="H14" s="37" t="s">
        <v>39</v>
      </c>
      <c r="I14" s="41">
        <v>1564</v>
      </c>
      <c r="J14" s="88" t="s">
        <v>268</v>
      </c>
      <c r="K14" s="134" t="s">
        <v>231</v>
      </c>
      <c r="L14" s="37">
        <v>1.381</v>
      </c>
      <c r="M14" s="41" t="s">
        <v>269</v>
      </c>
      <c r="N14" s="149" t="s">
        <v>270</v>
      </c>
      <c r="O14" s="37"/>
      <c r="P14" s="42"/>
      <c r="Q14" s="37"/>
      <c r="R14" s="37"/>
      <c r="S14" s="37"/>
      <c r="T14" s="37"/>
      <c r="U14" s="41" t="s">
        <v>40</v>
      </c>
      <c r="V14" s="28"/>
    </row>
    <row r="15" spans="1:22" ht="24.75" customHeight="1">
      <c r="A15" s="79" t="s">
        <v>193</v>
      </c>
      <c r="B15" s="80"/>
      <c r="C15" s="79"/>
      <c r="D15" s="80"/>
      <c r="E15" s="80"/>
      <c r="F15" s="81"/>
      <c r="G15" s="80"/>
      <c r="H15" s="80" t="s">
        <v>39</v>
      </c>
      <c r="I15" s="82">
        <v>34</v>
      </c>
      <c r="J15" s="82"/>
      <c r="K15" s="82"/>
      <c r="L15" s="82"/>
      <c r="M15" s="82"/>
      <c r="N15" s="82"/>
      <c r="O15" s="79"/>
      <c r="P15" s="83"/>
      <c r="Q15" s="79"/>
      <c r="R15" s="79"/>
      <c r="S15" s="79"/>
      <c r="T15" s="79"/>
      <c r="U15" s="80"/>
      <c r="V15" s="28"/>
    </row>
    <row r="16" spans="1:22" ht="24" customHeight="1">
      <c r="A16" s="79" t="s">
        <v>194</v>
      </c>
      <c r="B16" s="80"/>
      <c r="C16" s="79"/>
      <c r="D16" s="80"/>
      <c r="E16" s="80"/>
      <c r="F16" s="81"/>
      <c r="G16" s="80"/>
      <c r="H16" s="80" t="s">
        <v>39</v>
      </c>
      <c r="I16" s="82">
        <v>236</v>
      </c>
      <c r="J16" s="82"/>
      <c r="K16" s="82"/>
      <c r="L16" s="82"/>
      <c r="M16" s="82"/>
      <c r="N16" s="82"/>
      <c r="O16" s="79"/>
      <c r="P16" s="83"/>
      <c r="Q16" s="79"/>
      <c r="R16" s="79"/>
      <c r="S16" s="79"/>
      <c r="T16" s="79"/>
      <c r="U16" s="80"/>
      <c r="V16" s="28"/>
    </row>
    <row r="17" spans="1:22" ht="21.75" customHeight="1">
      <c r="A17" s="79" t="s">
        <v>195</v>
      </c>
      <c r="B17" s="80"/>
      <c r="C17" s="79"/>
      <c r="D17" s="80"/>
      <c r="E17" s="80"/>
      <c r="F17" s="81"/>
      <c r="G17" s="80"/>
      <c r="H17" s="80" t="s">
        <v>39</v>
      </c>
      <c r="I17" s="82">
        <v>60</v>
      </c>
      <c r="J17" s="82"/>
      <c r="K17" s="82"/>
      <c r="L17" s="82"/>
      <c r="M17" s="82"/>
      <c r="N17" s="82"/>
      <c r="O17" s="79"/>
      <c r="P17" s="83"/>
      <c r="Q17" s="79"/>
      <c r="R17" s="79"/>
      <c r="S17" s="79"/>
      <c r="T17" s="79"/>
      <c r="U17" s="80"/>
      <c r="V17" s="28"/>
    </row>
    <row r="18" spans="1:22" ht="189" customHeight="1">
      <c r="A18" s="164" t="s">
        <v>35</v>
      </c>
      <c r="B18" s="32" t="s">
        <v>49</v>
      </c>
      <c r="C18" s="32" t="s">
        <v>50</v>
      </c>
      <c r="D18" s="32" t="s">
        <v>51</v>
      </c>
      <c r="E18" s="32" t="s">
        <v>189</v>
      </c>
      <c r="F18" s="33">
        <v>8752</v>
      </c>
      <c r="G18" s="33">
        <v>10000</v>
      </c>
      <c r="H18" s="32" t="s">
        <v>52</v>
      </c>
      <c r="I18" s="112">
        <v>7944</v>
      </c>
      <c r="J18" s="113" t="s">
        <v>290</v>
      </c>
      <c r="K18" s="122" t="s">
        <v>231</v>
      </c>
      <c r="L18" s="114">
        <v>9451925000</v>
      </c>
      <c r="M18" s="111">
        <v>13212</v>
      </c>
      <c r="N18" s="113" t="s">
        <v>291</v>
      </c>
      <c r="O18" s="34"/>
      <c r="P18" s="34"/>
      <c r="Q18" s="34"/>
      <c r="R18" s="34"/>
      <c r="S18" s="34" t="s">
        <v>196</v>
      </c>
      <c r="T18" s="32" t="s">
        <v>53</v>
      </c>
      <c r="U18" s="43" t="s">
        <v>53</v>
      </c>
      <c r="V18" s="28"/>
    </row>
    <row r="19" spans="1:22" ht="27" customHeight="1">
      <c r="A19" s="80" t="s">
        <v>176</v>
      </c>
      <c r="B19" s="38"/>
      <c r="C19" s="38"/>
      <c r="D19" s="38" t="s">
        <v>54</v>
      </c>
      <c r="E19" s="38" t="s">
        <v>145</v>
      </c>
      <c r="F19" s="40">
        <v>4376</v>
      </c>
      <c r="G19" s="40">
        <v>5207</v>
      </c>
      <c r="H19" s="38" t="s">
        <v>52</v>
      </c>
      <c r="I19" s="38">
        <v>5000</v>
      </c>
      <c r="J19" s="62" t="s">
        <v>292</v>
      </c>
      <c r="K19" s="124" t="s">
        <v>231</v>
      </c>
      <c r="L19" s="40">
        <v>6342225000</v>
      </c>
      <c r="M19" s="98">
        <v>8224</v>
      </c>
      <c r="N19" s="45" t="s">
        <v>293</v>
      </c>
      <c r="O19" s="46"/>
      <c r="P19" s="40"/>
      <c r="Q19" s="38"/>
      <c r="R19" s="38"/>
      <c r="S19" s="38"/>
      <c r="T19" s="38" t="s">
        <v>197</v>
      </c>
      <c r="U19" s="38" t="s">
        <v>197</v>
      </c>
      <c r="V19" s="28"/>
    </row>
    <row r="20" spans="1:22" ht="28.5" customHeight="1">
      <c r="A20" s="79" t="s">
        <v>55</v>
      </c>
      <c r="B20" s="38"/>
      <c r="C20" s="38"/>
      <c r="D20" s="47">
        <v>83.88333333333334</v>
      </c>
      <c r="E20" s="38" t="s">
        <v>146</v>
      </c>
      <c r="F20" s="40">
        <v>876</v>
      </c>
      <c r="G20" s="40">
        <v>1042</v>
      </c>
      <c r="H20" s="38" t="s">
        <v>52</v>
      </c>
      <c r="I20" s="38">
        <v>594</v>
      </c>
      <c r="J20" s="62">
        <v>0.678</v>
      </c>
      <c r="K20" s="141" t="s">
        <v>235</v>
      </c>
      <c r="L20" s="65">
        <v>814300000</v>
      </c>
      <c r="M20" s="98">
        <v>1208</v>
      </c>
      <c r="N20" s="45" t="s">
        <v>295</v>
      </c>
      <c r="O20" s="38"/>
      <c r="P20" s="38"/>
      <c r="Q20" s="38"/>
      <c r="R20" s="38"/>
      <c r="S20" s="38"/>
      <c r="T20" s="38" t="s">
        <v>197</v>
      </c>
      <c r="U20" s="38" t="s">
        <v>197</v>
      </c>
      <c r="V20" s="28"/>
    </row>
    <row r="21" spans="1:22" ht="33" customHeight="1">
      <c r="A21" s="79" t="s">
        <v>174</v>
      </c>
      <c r="B21" s="38"/>
      <c r="C21" s="38" t="s">
        <v>179</v>
      </c>
      <c r="D21" s="38" t="s">
        <v>56</v>
      </c>
      <c r="E21" s="38" t="s">
        <v>148</v>
      </c>
      <c r="F21" s="40">
        <v>1313</v>
      </c>
      <c r="G21" s="40">
        <v>1562</v>
      </c>
      <c r="H21" s="38" t="s">
        <v>52</v>
      </c>
      <c r="I21" s="38">
        <v>1079</v>
      </c>
      <c r="J21" s="91">
        <v>0.8218</v>
      </c>
      <c r="K21" s="80" t="s">
        <v>233</v>
      </c>
      <c r="L21" s="65">
        <v>1262400000</v>
      </c>
      <c r="M21" s="98">
        <v>1608</v>
      </c>
      <c r="N21" s="45" t="s">
        <v>296</v>
      </c>
      <c r="O21" s="38"/>
      <c r="P21" s="38"/>
      <c r="Q21" s="38"/>
      <c r="R21" s="38"/>
      <c r="S21" s="38"/>
      <c r="T21" s="38" t="s">
        <v>197</v>
      </c>
      <c r="U21" s="38" t="s">
        <v>197</v>
      </c>
      <c r="V21" s="28"/>
    </row>
    <row r="22" spans="1:22" ht="39" customHeight="1">
      <c r="A22" s="79" t="s">
        <v>175</v>
      </c>
      <c r="B22" s="38"/>
      <c r="C22" s="38"/>
      <c r="D22" s="38" t="s">
        <v>57</v>
      </c>
      <c r="E22" s="38" t="s">
        <v>147</v>
      </c>
      <c r="F22" s="40">
        <v>437</v>
      </c>
      <c r="G22" s="40">
        <v>520</v>
      </c>
      <c r="H22" s="38" t="s">
        <v>52</v>
      </c>
      <c r="I22" s="38">
        <v>797</v>
      </c>
      <c r="J22" s="91" t="s">
        <v>297</v>
      </c>
      <c r="K22" s="124" t="s">
        <v>231</v>
      </c>
      <c r="L22" s="65">
        <v>621000000</v>
      </c>
      <c r="M22" s="97">
        <v>1355</v>
      </c>
      <c r="N22" s="45" t="s">
        <v>298</v>
      </c>
      <c r="O22" s="38"/>
      <c r="P22" s="38"/>
      <c r="Q22" s="38"/>
      <c r="R22" s="38"/>
      <c r="S22" s="38"/>
      <c r="T22" s="38" t="s">
        <v>197</v>
      </c>
      <c r="U22" s="38" t="s">
        <v>197</v>
      </c>
      <c r="V22" s="28"/>
    </row>
    <row r="23" spans="1:22" ht="36" customHeight="1">
      <c r="A23" s="79" t="s">
        <v>184</v>
      </c>
      <c r="B23" s="38"/>
      <c r="C23" s="38"/>
      <c r="D23" s="38" t="s">
        <v>58</v>
      </c>
      <c r="E23" s="38" t="s">
        <v>149</v>
      </c>
      <c r="F23" s="40">
        <v>1312</v>
      </c>
      <c r="G23" s="40">
        <v>1561</v>
      </c>
      <c r="H23" s="38" t="s">
        <v>52</v>
      </c>
      <c r="I23" s="38">
        <v>272</v>
      </c>
      <c r="J23" s="91" t="s">
        <v>299</v>
      </c>
      <c r="K23" s="141" t="s">
        <v>235</v>
      </c>
      <c r="L23" s="65">
        <v>164000000</v>
      </c>
      <c r="M23" s="97">
        <v>520</v>
      </c>
      <c r="N23" s="45" t="s">
        <v>300</v>
      </c>
      <c r="O23" s="38"/>
      <c r="P23" s="38"/>
      <c r="Q23" s="38"/>
      <c r="R23" s="38"/>
      <c r="S23" s="38"/>
      <c r="T23" s="38" t="s">
        <v>197</v>
      </c>
      <c r="U23" s="38" t="s">
        <v>197</v>
      </c>
      <c r="V23" s="28"/>
    </row>
    <row r="24" spans="1:22" ht="42" customHeight="1">
      <c r="A24" s="79" t="s">
        <v>178</v>
      </c>
      <c r="B24" s="38"/>
      <c r="C24" s="38" t="s">
        <v>180</v>
      </c>
      <c r="D24" s="38" t="s">
        <v>59</v>
      </c>
      <c r="E24" s="38" t="s">
        <v>150</v>
      </c>
      <c r="F24" s="40">
        <v>438</v>
      </c>
      <c r="G24" s="40">
        <v>521</v>
      </c>
      <c r="H24" s="38" t="s">
        <v>52</v>
      </c>
      <c r="I24" s="38">
        <v>202</v>
      </c>
      <c r="J24" s="91" t="s">
        <v>301</v>
      </c>
      <c r="K24" s="141" t="s">
        <v>235</v>
      </c>
      <c r="L24" s="65">
        <v>248000000</v>
      </c>
      <c r="M24" s="97">
        <v>297</v>
      </c>
      <c r="N24" s="45" t="s">
        <v>302</v>
      </c>
      <c r="O24" s="38"/>
      <c r="P24" s="38"/>
      <c r="Q24" s="38"/>
      <c r="R24" s="38"/>
      <c r="S24" s="38"/>
      <c r="T24" s="38" t="s">
        <v>197</v>
      </c>
      <c r="U24" s="38" t="s">
        <v>197</v>
      </c>
      <c r="V24" s="28"/>
    </row>
    <row r="25" spans="1:22" ht="26.25" customHeight="1">
      <c r="A25" s="79" t="s">
        <v>193</v>
      </c>
      <c r="B25" s="80"/>
      <c r="C25" s="80"/>
      <c r="D25" s="80"/>
      <c r="E25" s="80"/>
      <c r="F25" s="81"/>
      <c r="G25" s="80"/>
      <c r="H25" s="80" t="s">
        <v>52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28"/>
    </row>
    <row r="26" spans="1:22" ht="24" customHeight="1">
      <c r="A26" s="79" t="s">
        <v>194</v>
      </c>
      <c r="B26" s="80"/>
      <c r="C26" s="80"/>
      <c r="D26" s="80"/>
      <c r="E26" s="80"/>
      <c r="F26" s="81"/>
      <c r="G26" s="80"/>
      <c r="H26" s="80" t="s">
        <v>52</v>
      </c>
      <c r="I26" s="80">
        <v>110</v>
      </c>
      <c r="J26" s="80"/>
      <c r="K26" s="80"/>
      <c r="L26" s="81">
        <v>138200000</v>
      </c>
      <c r="M26" s="80"/>
      <c r="N26" s="80"/>
      <c r="O26" s="80"/>
      <c r="P26" s="80"/>
      <c r="Q26" s="80"/>
      <c r="R26" s="80"/>
      <c r="S26" s="80"/>
      <c r="T26" s="80"/>
      <c r="U26" s="80" t="s">
        <v>294</v>
      </c>
      <c r="V26" s="28"/>
    </row>
    <row r="27" spans="1:22" ht="26.25" customHeight="1">
      <c r="A27" s="79" t="s">
        <v>195</v>
      </c>
      <c r="B27" s="80"/>
      <c r="C27" s="80"/>
      <c r="D27" s="80"/>
      <c r="E27" s="80"/>
      <c r="F27" s="81"/>
      <c r="G27" s="80"/>
      <c r="H27" s="80" t="s">
        <v>52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28"/>
    </row>
    <row r="28" spans="1:22" ht="180">
      <c r="A28" s="164" t="s">
        <v>35</v>
      </c>
      <c r="B28" s="32" t="s">
        <v>181</v>
      </c>
      <c r="C28" s="32" t="s">
        <v>60</v>
      </c>
      <c r="D28" s="32" t="s">
        <v>61</v>
      </c>
      <c r="E28" s="32" t="s">
        <v>198</v>
      </c>
      <c r="F28" s="33">
        <v>8100</v>
      </c>
      <c r="G28" s="33">
        <v>5506</v>
      </c>
      <c r="H28" s="32" t="s">
        <v>62</v>
      </c>
      <c r="I28" s="33">
        <v>7005</v>
      </c>
      <c r="J28" s="117">
        <v>0.86</v>
      </c>
      <c r="K28" s="142" t="s">
        <v>231</v>
      </c>
      <c r="L28" s="115">
        <v>4562747500</v>
      </c>
      <c r="M28" s="111">
        <v>18386</v>
      </c>
      <c r="N28" s="116" t="s">
        <v>303</v>
      </c>
      <c r="O28" s="35"/>
      <c r="P28" s="35"/>
      <c r="Q28" s="34"/>
      <c r="R28" s="34"/>
      <c r="S28" s="36"/>
      <c r="T28" s="32" t="s">
        <v>53</v>
      </c>
      <c r="U28" s="32" t="s">
        <v>53</v>
      </c>
      <c r="V28" s="28"/>
    </row>
    <row r="29" spans="1:22" ht="30" customHeight="1">
      <c r="A29" s="79" t="s">
        <v>176</v>
      </c>
      <c r="B29" s="38"/>
      <c r="C29" s="38" t="s">
        <v>180</v>
      </c>
      <c r="D29" s="38" t="s">
        <v>63</v>
      </c>
      <c r="E29" s="38" t="s">
        <v>151</v>
      </c>
      <c r="F29" s="40">
        <v>1358</v>
      </c>
      <c r="G29" s="40">
        <v>923</v>
      </c>
      <c r="H29" s="38" t="s">
        <v>199</v>
      </c>
      <c r="I29" s="38">
        <v>1684</v>
      </c>
      <c r="J29" s="45">
        <v>1.24</v>
      </c>
      <c r="K29" s="124" t="s">
        <v>231</v>
      </c>
      <c r="L29" s="40">
        <v>721176250</v>
      </c>
      <c r="M29" s="98">
        <v>4962</v>
      </c>
      <c r="N29" s="45" t="s">
        <v>304</v>
      </c>
      <c r="O29" s="38"/>
      <c r="P29" s="38"/>
      <c r="Q29" s="38"/>
      <c r="R29" s="38"/>
      <c r="S29" s="38"/>
      <c r="T29" s="38" t="s">
        <v>53</v>
      </c>
      <c r="U29" s="38" t="s">
        <v>53</v>
      </c>
      <c r="V29" s="28"/>
    </row>
    <row r="30" spans="1:22" ht="33" customHeight="1">
      <c r="A30" s="79" t="s">
        <v>174</v>
      </c>
      <c r="B30" s="38"/>
      <c r="C30" s="38"/>
      <c r="D30" s="47" t="s">
        <v>63</v>
      </c>
      <c r="E30" s="38" t="s">
        <v>152</v>
      </c>
      <c r="F30" s="40">
        <v>1358</v>
      </c>
      <c r="G30" s="40">
        <v>923</v>
      </c>
      <c r="H30" s="38" t="s">
        <v>199</v>
      </c>
      <c r="I30" s="38">
        <v>1153</v>
      </c>
      <c r="J30" s="45">
        <v>0.85</v>
      </c>
      <c r="K30" s="124" t="s">
        <v>231</v>
      </c>
      <c r="L30" s="40">
        <v>522671250</v>
      </c>
      <c r="M30" s="98">
        <v>2995</v>
      </c>
      <c r="N30" s="45" t="s">
        <v>305</v>
      </c>
      <c r="O30" s="38"/>
      <c r="P30" s="48"/>
      <c r="Q30" s="38"/>
      <c r="R30" s="38"/>
      <c r="S30" s="38"/>
      <c r="T30" s="38" t="s">
        <v>53</v>
      </c>
      <c r="U30" s="38" t="s">
        <v>53</v>
      </c>
      <c r="V30" s="28"/>
    </row>
    <row r="31" spans="1:22" ht="39" customHeight="1">
      <c r="A31" s="79" t="s">
        <v>175</v>
      </c>
      <c r="B31" s="38"/>
      <c r="C31" s="38"/>
      <c r="D31" s="38" t="s">
        <v>64</v>
      </c>
      <c r="E31" s="38" t="s">
        <v>183</v>
      </c>
      <c r="F31" s="40">
        <v>1358</v>
      </c>
      <c r="G31" s="40">
        <v>923</v>
      </c>
      <c r="H31" s="38" t="s">
        <v>199</v>
      </c>
      <c r="I31" s="38">
        <v>1308</v>
      </c>
      <c r="J31" s="45">
        <v>0.96</v>
      </c>
      <c r="K31" s="124" t="s">
        <v>231</v>
      </c>
      <c r="L31" s="40">
        <v>579605000</v>
      </c>
      <c r="M31" s="97">
        <v>3056</v>
      </c>
      <c r="N31" s="45" t="s">
        <v>306</v>
      </c>
      <c r="O31" s="38"/>
      <c r="P31" s="48"/>
      <c r="Q31" s="38"/>
      <c r="R31" s="38"/>
      <c r="S31" s="38"/>
      <c r="T31" s="38" t="s">
        <v>53</v>
      </c>
      <c r="U31" s="38" t="s">
        <v>53</v>
      </c>
      <c r="V31" s="28"/>
    </row>
    <row r="32" spans="1:22" ht="33" customHeight="1">
      <c r="A32" s="79" t="s">
        <v>173</v>
      </c>
      <c r="B32" s="38"/>
      <c r="C32" s="38" t="s">
        <v>180</v>
      </c>
      <c r="D32" s="38" t="s">
        <v>65</v>
      </c>
      <c r="E32" s="38" t="s">
        <v>182</v>
      </c>
      <c r="F32" s="40">
        <v>1334</v>
      </c>
      <c r="G32" s="40">
        <v>907</v>
      </c>
      <c r="H32" s="38" t="s">
        <v>199</v>
      </c>
      <c r="I32" s="38">
        <v>1034</v>
      </c>
      <c r="J32" s="45">
        <v>0.78</v>
      </c>
      <c r="K32" s="80" t="s">
        <v>233</v>
      </c>
      <c r="L32" s="40">
        <v>428645000</v>
      </c>
      <c r="M32" s="98">
        <v>2952</v>
      </c>
      <c r="N32" s="45" t="s">
        <v>307</v>
      </c>
      <c r="O32" s="38"/>
      <c r="P32" s="48"/>
      <c r="Q32" s="38"/>
      <c r="R32" s="38"/>
      <c r="S32" s="38"/>
      <c r="T32" s="38" t="s">
        <v>53</v>
      </c>
      <c r="U32" s="38" t="s">
        <v>53</v>
      </c>
      <c r="V32" s="28"/>
    </row>
    <row r="33" spans="1:22" ht="39.75" customHeight="1">
      <c r="A33" s="79" t="s">
        <v>177</v>
      </c>
      <c r="B33" s="38"/>
      <c r="C33" s="38"/>
      <c r="D33" s="38" t="s">
        <v>65</v>
      </c>
      <c r="E33" s="38" t="s">
        <v>153</v>
      </c>
      <c r="F33" s="40">
        <v>1334</v>
      </c>
      <c r="G33" s="40">
        <v>907</v>
      </c>
      <c r="H33" s="38" t="s">
        <v>199</v>
      </c>
      <c r="I33" s="38">
        <v>701</v>
      </c>
      <c r="J33" s="45">
        <v>0.53</v>
      </c>
      <c r="K33" s="80" t="s">
        <v>233</v>
      </c>
      <c r="L33" s="40">
        <v>312557500</v>
      </c>
      <c r="M33" s="97">
        <v>1394</v>
      </c>
      <c r="N33" s="45" t="s">
        <v>308</v>
      </c>
      <c r="O33" s="38"/>
      <c r="P33" s="38"/>
      <c r="Q33" s="38"/>
      <c r="R33" s="38"/>
      <c r="S33" s="38" t="s">
        <v>200</v>
      </c>
      <c r="T33" s="38" t="s">
        <v>53</v>
      </c>
      <c r="U33" s="38" t="s">
        <v>53</v>
      </c>
      <c r="V33" s="28"/>
    </row>
    <row r="34" spans="1:22" ht="42" customHeight="1">
      <c r="A34" s="79" t="s">
        <v>178</v>
      </c>
      <c r="B34" s="38"/>
      <c r="C34" s="38"/>
      <c r="D34" s="38" t="s">
        <v>63</v>
      </c>
      <c r="E34" s="38" t="s">
        <v>154</v>
      </c>
      <c r="F34" s="40">
        <v>1358</v>
      </c>
      <c r="G34" s="40">
        <v>923</v>
      </c>
      <c r="H34" s="38" t="s">
        <v>199</v>
      </c>
      <c r="I34" s="38">
        <v>1125</v>
      </c>
      <c r="J34" s="45">
        <v>0.83</v>
      </c>
      <c r="K34" s="124" t="s">
        <v>231</v>
      </c>
      <c r="L34" s="40">
        <v>508195000</v>
      </c>
      <c r="M34" s="97">
        <v>3027</v>
      </c>
      <c r="N34" s="45" t="s">
        <v>309</v>
      </c>
      <c r="O34" s="38"/>
      <c r="P34" s="48"/>
      <c r="Q34" s="38"/>
      <c r="R34" s="38"/>
      <c r="S34" s="38"/>
      <c r="T34" s="38" t="s">
        <v>53</v>
      </c>
      <c r="U34" s="38" t="s">
        <v>53</v>
      </c>
      <c r="V34" s="28"/>
    </row>
    <row r="35" spans="1:22" ht="24" customHeight="1">
      <c r="A35" s="79" t="s">
        <v>193</v>
      </c>
      <c r="B35" s="80"/>
      <c r="C35" s="80"/>
      <c r="D35" s="80"/>
      <c r="E35" s="80"/>
      <c r="F35" s="81"/>
      <c r="G35" s="80"/>
      <c r="H35" s="80" t="s">
        <v>199</v>
      </c>
      <c r="I35" s="80">
        <v>243</v>
      </c>
      <c r="J35" s="80"/>
      <c r="K35" s="80"/>
      <c r="L35" s="81">
        <v>116735000</v>
      </c>
      <c r="M35" s="80"/>
      <c r="N35" s="80"/>
      <c r="O35" s="80"/>
      <c r="P35" s="84"/>
      <c r="Q35" s="80"/>
      <c r="R35" s="80"/>
      <c r="S35" s="80"/>
      <c r="T35" s="80"/>
      <c r="U35" s="80"/>
      <c r="V35" s="28"/>
    </row>
    <row r="36" spans="1:22" ht="20.25" customHeight="1">
      <c r="A36" s="79" t="s">
        <v>194</v>
      </c>
      <c r="B36" s="80"/>
      <c r="C36" s="80"/>
      <c r="D36" s="80"/>
      <c r="E36" s="80"/>
      <c r="F36" s="81"/>
      <c r="G36" s="80"/>
      <c r="H36" s="80" t="s">
        <v>199</v>
      </c>
      <c r="I36" s="80">
        <v>323</v>
      </c>
      <c r="J36" s="80"/>
      <c r="K36" s="80"/>
      <c r="L36" s="81">
        <v>146335000</v>
      </c>
      <c r="M36" s="80"/>
      <c r="N36" s="80"/>
      <c r="O36" s="80"/>
      <c r="P36" s="84"/>
      <c r="Q36" s="80"/>
      <c r="R36" s="80"/>
      <c r="S36" s="80"/>
      <c r="T36" s="80"/>
      <c r="U36" s="80"/>
      <c r="V36" s="28"/>
    </row>
    <row r="37" spans="1:22" ht="26.25" customHeight="1">
      <c r="A37" s="79" t="s">
        <v>195</v>
      </c>
      <c r="B37" s="80"/>
      <c r="C37" s="80"/>
      <c r="D37" s="80"/>
      <c r="E37" s="80"/>
      <c r="F37" s="81"/>
      <c r="G37" s="80"/>
      <c r="H37" s="80" t="s">
        <v>199</v>
      </c>
      <c r="I37" s="80">
        <v>388</v>
      </c>
      <c r="J37" s="80"/>
      <c r="K37" s="80"/>
      <c r="L37" s="81">
        <v>172975000</v>
      </c>
      <c r="M37" s="80"/>
      <c r="N37" s="80"/>
      <c r="O37" s="80"/>
      <c r="P37" s="84"/>
      <c r="Q37" s="80"/>
      <c r="R37" s="80"/>
      <c r="S37" s="80"/>
      <c r="T37" s="80"/>
      <c r="U37" s="80"/>
      <c r="V37" s="28"/>
    </row>
    <row r="38" spans="1:22" ht="75" customHeight="1">
      <c r="A38" s="164" t="s">
        <v>35</v>
      </c>
      <c r="B38" s="32"/>
      <c r="C38" s="50" t="s">
        <v>66</v>
      </c>
      <c r="D38" s="51">
        <v>17</v>
      </c>
      <c r="E38" s="33">
        <v>1000</v>
      </c>
      <c r="F38" s="33">
        <v>250</v>
      </c>
      <c r="G38" s="33">
        <v>1100</v>
      </c>
      <c r="H38" s="32" t="s">
        <v>67</v>
      </c>
      <c r="I38" s="112">
        <v>74</v>
      </c>
      <c r="J38" s="113">
        <v>0.3</v>
      </c>
      <c r="K38" s="121" t="s">
        <v>235</v>
      </c>
      <c r="L38" s="111">
        <v>311586250</v>
      </c>
      <c r="M38" s="112">
        <v>268</v>
      </c>
      <c r="N38" s="113">
        <v>0.27</v>
      </c>
      <c r="O38" s="34"/>
      <c r="P38" s="34"/>
      <c r="Q38" s="34"/>
      <c r="R38" s="34"/>
      <c r="S38" s="34" t="s">
        <v>201</v>
      </c>
      <c r="T38" s="32" t="s">
        <v>68</v>
      </c>
      <c r="U38" s="32" t="s">
        <v>68</v>
      </c>
      <c r="V38" s="28"/>
    </row>
    <row r="39" spans="1:22" ht="150.75" customHeight="1">
      <c r="A39" s="164" t="s">
        <v>35</v>
      </c>
      <c r="B39" s="49" t="s">
        <v>69</v>
      </c>
      <c r="C39" s="52" t="s">
        <v>70</v>
      </c>
      <c r="D39" s="52" t="s">
        <v>188</v>
      </c>
      <c r="E39" s="32" t="s">
        <v>318</v>
      </c>
      <c r="F39" s="33">
        <v>5</v>
      </c>
      <c r="G39" s="33">
        <v>6</v>
      </c>
      <c r="H39" s="32" t="s">
        <v>71</v>
      </c>
      <c r="I39" s="112">
        <v>5</v>
      </c>
      <c r="J39" s="113">
        <v>1</v>
      </c>
      <c r="K39" s="122" t="s">
        <v>231</v>
      </c>
      <c r="L39" s="114">
        <v>6000000</v>
      </c>
      <c r="M39" s="112" t="s">
        <v>317</v>
      </c>
      <c r="N39" s="113">
        <v>0.8</v>
      </c>
      <c r="O39" s="34"/>
      <c r="P39" s="34"/>
      <c r="Q39" s="34"/>
      <c r="R39" s="34"/>
      <c r="S39" s="34" t="s">
        <v>202</v>
      </c>
      <c r="T39" s="32" t="s">
        <v>53</v>
      </c>
      <c r="U39" s="32" t="s">
        <v>53</v>
      </c>
      <c r="V39" s="28"/>
    </row>
    <row r="40" spans="1:22" ht="33.75" customHeight="1">
      <c r="A40" s="80" t="s">
        <v>72</v>
      </c>
      <c r="B40" s="38"/>
      <c r="C40" s="38"/>
      <c r="D40" s="53" t="s">
        <v>73</v>
      </c>
      <c r="E40" s="38" t="s">
        <v>313</v>
      </c>
      <c r="F40" s="40">
        <v>1</v>
      </c>
      <c r="G40" s="65">
        <v>1.2</v>
      </c>
      <c r="H40" s="38" t="s">
        <v>203</v>
      </c>
      <c r="I40" s="38">
        <v>3</v>
      </c>
      <c r="J40" s="45">
        <v>3</v>
      </c>
      <c r="K40" s="124" t="s">
        <v>231</v>
      </c>
      <c r="L40" s="65" t="s">
        <v>310</v>
      </c>
      <c r="M40" s="97">
        <v>7</v>
      </c>
      <c r="N40" s="45">
        <v>1.75</v>
      </c>
      <c r="O40" s="38"/>
      <c r="P40" s="38"/>
      <c r="Q40" s="38"/>
      <c r="R40" s="38"/>
      <c r="S40" s="38" t="s">
        <v>204</v>
      </c>
      <c r="T40" s="38"/>
      <c r="U40" s="38" t="s">
        <v>53</v>
      </c>
      <c r="V40" s="28"/>
    </row>
    <row r="41" spans="1:22" ht="28.5" customHeight="1">
      <c r="A41" s="80" t="s">
        <v>74</v>
      </c>
      <c r="B41" s="38"/>
      <c r="C41" s="38"/>
      <c r="D41" s="53" t="s">
        <v>75</v>
      </c>
      <c r="E41" s="38" t="s">
        <v>155</v>
      </c>
      <c r="F41" s="40">
        <v>1</v>
      </c>
      <c r="G41" s="65">
        <v>1.2</v>
      </c>
      <c r="H41" s="38" t="s">
        <v>203</v>
      </c>
      <c r="I41" s="38">
        <v>0</v>
      </c>
      <c r="J41" s="45">
        <v>0</v>
      </c>
      <c r="K41" s="141" t="s">
        <v>235</v>
      </c>
      <c r="L41" s="65" t="s">
        <v>310</v>
      </c>
      <c r="M41" s="97">
        <v>2</v>
      </c>
      <c r="N41" s="45">
        <v>0.5</v>
      </c>
      <c r="O41" s="38"/>
      <c r="P41" s="38"/>
      <c r="Q41" s="38"/>
      <c r="R41" s="38"/>
      <c r="S41" s="38" t="s">
        <v>205</v>
      </c>
      <c r="T41" s="38"/>
      <c r="U41" s="38" t="s">
        <v>53</v>
      </c>
      <c r="V41" s="28"/>
    </row>
    <row r="42" spans="1:22" ht="33.75" customHeight="1">
      <c r="A42" s="80" t="s">
        <v>76</v>
      </c>
      <c r="B42" s="38"/>
      <c r="C42" s="38"/>
      <c r="D42" s="53" t="s">
        <v>77</v>
      </c>
      <c r="E42" s="38" t="s">
        <v>156</v>
      </c>
      <c r="F42" s="40">
        <v>1</v>
      </c>
      <c r="G42" s="65">
        <v>1.2</v>
      </c>
      <c r="H42" s="38" t="s">
        <v>203</v>
      </c>
      <c r="I42" s="38">
        <v>2</v>
      </c>
      <c r="J42" s="45">
        <v>2</v>
      </c>
      <c r="K42" s="124" t="s">
        <v>231</v>
      </c>
      <c r="L42" s="65" t="s">
        <v>310</v>
      </c>
      <c r="M42" s="97">
        <v>5</v>
      </c>
      <c r="N42" s="45">
        <v>1.25</v>
      </c>
      <c r="O42" s="38"/>
      <c r="P42" s="38"/>
      <c r="Q42" s="38"/>
      <c r="R42" s="38"/>
      <c r="S42" s="38" t="s">
        <v>205</v>
      </c>
      <c r="T42" s="38"/>
      <c r="U42" s="38" t="s">
        <v>53</v>
      </c>
      <c r="V42" s="28"/>
    </row>
    <row r="43" spans="1:22" ht="30.75" customHeight="1">
      <c r="A43" s="80" t="s">
        <v>41</v>
      </c>
      <c r="B43" s="38"/>
      <c r="C43" s="38"/>
      <c r="D43" s="53" t="s">
        <v>78</v>
      </c>
      <c r="E43" s="47" t="s">
        <v>157</v>
      </c>
      <c r="F43" s="40">
        <v>1</v>
      </c>
      <c r="G43" s="65">
        <v>1.2</v>
      </c>
      <c r="H43" s="38" t="s">
        <v>203</v>
      </c>
      <c r="I43" s="38">
        <v>0</v>
      </c>
      <c r="J43" s="45">
        <v>0</v>
      </c>
      <c r="K43" s="141" t="s">
        <v>235</v>
      </c>
      <c r="L43" s="65" t="s">
        <v>310</v>
      </c>
      <c r="M43" s="97">
        <v>2</v>
      </c>
      <c r="N43" s="45">
        <v>0.5</v>
      </c>
      <c r="O43" s="38"/>
      <c r="P43" s="54"/>
      <c r="Q43" s="38"/>
      <c r="R43" s="38"/>
      <c r="S43" s="38" t="s">
        <v>206</v>
      </c>
      <c r="T43" s="38"/>
      <c r="U43" s="38" t="s">
        <v>53</v>
      </c>
      <c r="V43" s="28"/>
    </row>
    <row r="44" spans="1:22" ht="43.5" customHeight="1">
      <c r="A44" s="80" t="s">
        <v>79</v>
      </c>
      <c r="B44" s="38"/>
      <c r="C44" s="38"/>
      <c r="D44" s="53" t="s">
        <v>80</v>
      </c>
      <c r="E44" s="47" t="s">
        <v>157</v>
      </c>
      <c r="F44" s="40">
        <v>1</v>
      </c>
      <c r="G44" s="65">
        <v>1.2</v>
      </c>
      <c r="H44" s="38" t="s">
        <v>203</v>
      </c>
      <c r="I44" s="38">
        <v>0</v>
      </c>
      <c r="J44" s="45">
        <v>0</v>
      </c>
      <c r="K44" s="141" t="s">
        <v>235</v>
      </c>
      <c r="L44" s="65" t="s">
        <v>310</v>
      </c>
      <c r="M44" s="97">
        <v>0</v>
      </c>
      <c r="N44" s="45">
        <v>0</v>
      </c>
      <c r="O44" s="38"/>
      <c r="P44" s="38"/>
      <c r="Q44" s="38"/>
      <c r="R44" s="38"/>
      <c r="S44" s="38" t="s">
        <v>207</v>
      </c>
      <c r="T44" s="38"/>
      <c r="U44" s="38" t="s">
        <v>53</v>
      </c>
      <c r="V44" s="28"/>
    </row>
    <row r="45" spans="1:22" ht="122.25" customHeight="1">
      <c r="A45" s="164" t="s">
        <v>35</v>
      </c>
      <c r="B45" s="32" t="s">
        <v>81</v>
      </c>
      <c r="C45" s="32" t="s">
        <v>82</v>
      </c>
      <c r="D45" s="32" t="s">
        <v>83</v>
      </c>
      <c r="E45" s="32" t="s">
        <v>158</v>
      </c>
      <c r="F45" s="55">
        <v>0.9</v>
      </c>
      <c r="G45" s="32">
        <v>111</v>
      </c>
      <c r="H45" s="32" t="s">
        <v>39</v>
      </c>
      <c r="I45" s="111" t="s">
        <v>323</v>
      </c>
      <c r="J45" s="118" t="s">
        <v>324</v>
      </c>
      <c r="K45" s="122" t="s">
        <v>231</v>
      </c>
      <c r="L45" s="112" t="s">
        <v>249</v>
      </c>
      <c r="M45" s="111" t="s">
        <v>326</v>
      </c>
      <c r="N45" s="117" t="s">
        <v>325</v>
      </c>
      <c r="O45" s="34"/>
      <c r="P45" s="34"/>
      <c r="Q45" s="34"/>
      <c r="R45" s="34"/>
      <c r="S45" s="34"/>
      <c r="T45" s="34"/>
      <c r="U45" s="32" t="s">
        <v>84</v>
      </c>
      <c r="V45" s="28"/>
    </row>
    <row r="46" spans="1:22" ht="105.75" customHeight="1" thickBot="1">
      <c r="A46" s="164" t="s">
        <v>35</v>
      </c>
      <c r="B46" s="32"/>
      <c r="C46" s="32" t="s">
        <v>186</v>
      </c>
      <c r="D46" s="32" t="s">
        <v>85</v>
      </c>
      <c r="E46" s="33">
        <v>17249</v>
      </c>
      <c r="F46" s="33">
        <v>4269</v>
      </c>
      <c r="G46" s="33">
        <v>5708</v>
      </c>
      <c r="H46" s="32" t="s">
        <v>39</v>
      </c>
      <c r="I46" s="32">
        <v>4029</v>
      </c>
      <c r="J46" s="32" t="s">
        <v>250</v>
      </c>
      <c r="K46" s="122" t="s">
        <v>231</v>
      </c>
      <c r="L46" s="32">
        <v>5385</v>
      </c>
      <c r="M46" s="32" t="s">
        <v>314</v>
      </c>
      <c r="N46" s="55">
        <v>0.47</v>
      </c>
      <c r="O46" s="34"/>
      <c r="P46" s="34"/>
      <c r="Q46" s="34"/>
      <c r="R46" s="34"/>
      <c r="S46" s="34"/>
      <c r="T46" s="34"/>
      <c r="U46" s="32" t="s">
        <v>84</v>
      </c>
      <c r="V46" s="28"/>
    </row>
    <row r="47" spans="1:22" ht="177.75" customHeight="1" thickBot="1" thickTop="1">
      <c r="A47" s="164" t="s">
        <v>35</v>
      </c>
      <c r="B47" s="32" t="s">
        <v>86</v>
      </c>
      <c r="C47" s="33" t="s">
        <v>87</v>
      </c>
      <c r="D47" s="33" t="s">
        <v>185</v>
      </c>
      <c r="E47" s="33">
        <v>3370</v>
      </c>
      <c r="F47" s="51" t="s">
        <v>315</v>
      </c>
      <c r="G47" s="33">
        <v>2098</v>
      </c>
      <c r="H47" s="32" t="s">
        <v>88</v>
      </c>
      <c r="I47" s="112">
        <v>1054</v>
      </c>
      <c r="J47" s="143">
        <v>1.47</v>
      </c>
      <c r="K47" s="144" t="s">
        <v>231</v>
      </c>
      <c r="L47" s="119">
        <v>2967065244</v>
      </c>
      <c r="M47" s="112">
        <v>2092</v>
      </c>
      <c r="N47" s="113">
        <f>+M47/_ftnref4</f>
        <v>0.6207715133531158</v>
      </c>
      <c r="O47" s="34"/>
      <c r="P47" s="56"/>
      <c r="Q47" s="34"/>
      <c r="R47" s="34"/>
      <c r="S47" s="34"/>
      <c r="T47" s="34"/>
      <c r="U47" s="32" t="s">
        <v>89</v>
      </c>
      <c r="V47" s="28"/>
    </row>
    <row r="48" spans="1:22" ht="174" customHeight="1" thickBot="1" thickTop="1">
      <c r="A48" s="164" t="s">
        <v>35</v>
      </c>
      <c r="B48" s="32"/>
      <c r="C48" s="33" t="s">
        <v>90</v>
      </c>
      <c r="D48" s="33" t="s">
        <v>91</v>
      </c>
      <c r="E48" s="33">
        <v>11605</v>
      </c>
      <c r="F48" s="33">
        <v>2750</v>
      </c>
      <c r="G48" s="32">
        <v>409</v>
      </c>
      <c r="H48" s="32" t="s">
        <v>92</v>
      </c>
      <c r="I48" s="112">
        <v>682</v>
      </c>
      <c r="J48" s="116">
        <f>+I48/F48</f>
        <v>0.248</v>
      </c>
      <c r="K48" s="145" t="s">
        <v>235</v>
      </c>
      <c r="L48" s="119">
        <v>71282972.39</v>
      </c>
      <c r="M48" s="112">
        <v>1927</v>
      </c>
      <c r="N48" s="143">
        <f>+M48/E48</f>
        <v>0.16604911676001724</v>
      </c>
      <c r="O48" s="34"/>
      <c r="P48" s="56"/>
      <c r="Q48" s="34"/>
      <c r="R48" s="34"/>
      <c r="S48" s="34"/>
      <c r="T48" s="34"/>
      <c r="U48" s="32" t="s">
        <v>321</v>
      </c>
      <c r="V48" s="28"/>
    </row>
    <row r="49" spans="1:22" ht="144.75" customHeight="1" thickTop="1">
      <c r="A49" s="164" t="s">
        <v>35</v>
      </c>
      <c r="B49" s="32" t="s">
        <v>208</v>
      </c>
      <c r="C49" s="33" t="s">
        <v>187</v>
      </c>
      <c r="D49" s="33" t="s">
        <v>209</v>
      </c>
      <c r="E49" s="33" t="s">
        <v>159</v>
      </c>
      <c r="F49" s="33">
        <v>10</v>
      </c>
      <c r="G49" s="32">
        <v>347.23</v>
      </c>
      <c r="H49" s="32" t="s">
        <v>39</v>
      </c>
      <c r="I49" s="112">
        <v>10</v>
      </c>
      <c r="J49" s="112">
        <v>100</v>
      </c>
      <c r="K49" s="122" t="s">
        <v>231</v>
      </c>
      <c r="L49" s="118">
        <v>282</v>
      </c>
      <c r="M49" s="112">
        <v>20</v>
      </c>
      <c r="N49" s="113">
        <v>0.5</v>
      </c>
      <c r="O49" s="34"/>
      <c r="P49" s="44"/>
      <c r="Q49" s="34"/>
      <c r="R49" s="57"/>
      <c r="S49" s="34"/>
      <c r="T49" s="34"/>
      <c r="U49" s="32" t="s">
        <v>93</v>
      </c>
      <c r="V49" s="28"/>
    </row>
    <row r="50" spans="1:22" ht="132" customHeight="1" thickBot="1">
      <c r="A50" s="164" t="s">
        <v>35</v>
      </c>
      <c r="B50" s="32" t="s">
        <v>208</v>
      </c>
      <c r="C50" s="33" t="s">
        <v>94</v>
      </c>
      <c r="D50" s="33" t="s">
        <v>210</v>
      </c>
      <c r="E50" s="33">
        <v>300</v>
      </c>
      <c r="F50" s="33">
        <v>85</v>
      </c>
      <c r="G50" s="32">
        <v>93.27</v>
      </c>
      <c r="H50" s="32" t="s">
        <v>39</v>
      </c>
      <c r="I50" s="112">
        <v>80</v>
      </c>
      <c r="J50" s="113">
        <v>0.94</v>
      </c>
      <c r="K50" s="122" t="s">
        <v>231</v>
      </c>
      <c r="L50" s="118" t="s">
        <v>312</v>
      </c>
      <c r="M50" s="112">
        <v>125</v>
      </c>
      <c r="N50" s="116">
        <v>0.42</v>
      </c>
      <c r="O50" s="34"/>
      <c r="P50" s="44"/>
      <c r="Q50" s="34"/>
      <c r="R50" s="57"/>
      <c r="S50" s="34"/>
      <c r="T50" s="34"/>
      <c r="U50" s="32" t="s">
        <v>93</v>
      </c>
      <c r="V50" s="28"/>
    </row>
    <row r="51" spans="1:22" ht="73.5" thickBot="1" thickTop="1">
      <c r="A51" s="164" t="s">
        <v>35</v>
      </c>
      <c r="B51" s="32" t="s">
        <v>95</v>
      </c>
      <c r="C51" s="58" t="s">
        <v>96</v>
      </c>
      <c r="D51" s="58">
        <v>0</v>
      </c>
      <c r="E51" s="33">
        <v>25</v>
      </c>
      <c r="F51" s="33">
        <v>6</v>
      </c>
      <c r="G51" s="32">
        <v>15.1</v>
      </c>
      <c r="H51" s="32" t="s">
        <v>71</v>
      </c>
      <c r="I51" s="112">
        <v>6</v>
      </c>
      <c r="J51" s="113">
        <f>+I51/F51</f>
        <v>1</v>
      </c>
      <c r="K51" s="152" t="s">
        <v>231</v>
      </c>
      <c r="L51" s="119">
        <v>15000000</v>
      </c>
      <c r="M51" s="112">
        <v>11</v>
      </c>
      <c r="N51" s="113">
        <f>+M51/E51</f>
        <v>0.44</v>
      </c>
      <c r="O51" s="34"/>
      <c r="P51" s="44"/>
      <c r="Q51" s="34"/>
      <c r="R51" s="34"/>
      <c r="S51" s="34"/>
      <c r="T51" s="34"/>
      <c r="U51" s="32" t="s">
        <v>89</v>
      </c>
      <c r="V51" s="28"/>
    </row>
    <row r="52" spans="1:22" ht="102" customHeight="1" thickBot="1" thickTop="1">
      <c r="A52" s="164" t="s">
        <v>35</v>
      </c>
      <c r="B52" s="32"/>
      <c r="C52" s="58" t="s">
        <v>97</v>
      </c>
      <c r="D52" s="58" t="s">
        <v>98</v>
      </c>
      <c r="E52" s="33">
        <v>1320</v>
      </c>
      <c r="F52" s="33">
        <v>240</v>
      </c>
      <c r="G52" s="33">
        <v>3494.5</v>
      </c>
      <c r="H52" s="32" t="s">
        <v>71</v>
      </c>
      <c r="I52" s="112">
        <v>236</v>
      </c>
      <c r="J52" s="113">
        <f>I52/F52</f>
        <v>0.9833333333333333</v>
      </c>
      <c r="K52" s="152" t="s">
        <v>231</v>
      </c>
      <c r="L52" s="119">
        <v>26355536</v>
      </c>
      <c r="M52" s="112">
        <v>316</v>
      </c>
      <c r="N52" s="113">
        <v>0.24</v>
      </c>
      <c r="O52" s="34"/>
      <c r="P52" s="56"/>
      <c r="Q52" s="34"/>
      <c r="R52" s="34"/>
      <c r="S52" s="34"/>
      <c r="T52" s="34"/>
      <c r="U52" s="32" t="s">
        <v>321</v>
      </c>
      <c r="V52" s="28"/>
    </row>
    <row r="53" spans="1:22" ht="132.75" thickTop="1">
      <c r="A53" s="164" t="s">
        <v>35</v>
      </c>
      <c r="B53" s="32" t="s">
        <v>99</v>
      </c>
      <c r="C53" s="58" t="s">
        <v>100</v>
      </c>
      <c r="D53" s="58">
        <v>0</v>
      </c>
      <c r="E53" s="33">
        <v>50</v>
      </c>
      <c r="F53" s="33">
        <v>10</v>
      </c>
      <c r="G53" s="32">
        <v>67</v>
      </c>
      <c r="H53" s="32" t="s">
        <v>39</v>
      </c>
      <c r="I53" s="112">
        <v>0</v>
      </c>
      <c r="J53" s="118" t="s">
        <v>251</v>
      </c>
      <c r="K53" s="121" t="s">
        <v>252</v>
      </c>
      <c r="L53" s="112">
        <v>0</v>
      </c>
      <c r="M53" s="111">
        <v>0</v>
      </c>
      <c r="N53" s="113">
        <v>0</v>
      </c>
      <c r="O53" s="59"/>
      <c r="P53" s="59"/>
      <c r="Q53" s="34"/>
      <c r="R53" s="59"/>
      <c r="S53" s="59"/>
      <c r="T53" s="59"/>
      <c r="U53" s="32" t="s">
        <v>84</v>
      </c>
      <c r="V53" s="28"/>
    </row>
    <row r="54" spans="1:22" ht="160.5" customHeight="1">
      <c r="A54" s="164" t="s">
        <v>35</v>
      </c>
      <c r="B54" s="49" t="s">
        <v>101</v>
      </c>
      <c r="C54" s="89" t="s">
        <v>102</v>
      </c>
      <c r="D54" s="58" t="s">
        <v>18</v>
      </c>
      <c r="E54" s="55">
        <v>0.76</v>
      </c>
      <c r="F54" s="55">
        <v>0.75</v>
      </c>
      <c r="G54" s="32" t="s">
        <v>219</v>
      </c>
      <c r="H54" s="32" t="s">
        <v>220</v>
      </c>
      <c r="I54" s="138" t="s">
        <v>274</v>
      </c>
      <c r="J54" s="113">
        <v>0.92</v>
      </c>
      <c r="K54" s="139" t="s">
        <v>231</v>
      </c>
      <c r="L54" s="112">
        <v>770</v>
      </c>
      <c r="M54" s="118">
        <v>69</v>
      </c>
      <c r="N54" s="113">
        <v>0.91</v>
      </c>
      <c r="O54" s="34"/>
      <c r="P54" s="44"/>
      <c r="Q54" s="34"/>
      <c r="R54" s="60"/>
      <c r="S54" s="36"/>
      <c r="T54" s="34"/>
      <c r="U54" s="32" t="s">
        <v>103</v>
      </c>
      <c r="V54" s="61"/>
    </row>
    <row r="55" spans="1:21" ht="32.25" customHeight="1">
      <c r="A55" s="80" t="s">
        <v>173</v>
      </c>
      <c r="B55" s="38"/>
      <c r="C55" s="38"/>
      <c r="D55" s="38" t="s">
        <v>104</v>
      </c>
      <c r="E55" s="38" t="s">
        <v>160</v>
      </c>
      <c r="F55" s="45">
        <v>0.63</v>
      </c>
      <c r="G55" s="38">
        <v>84</v>
      </c>
      <c r="H55" s="38" t="s">
        <v>220</v>
      </c>
      <c r="I55" s="40" t="s">
        <v>275</v>
      </c>
      <c r="J55" s="45">
        <v>0.83</v>
      </c>
      <c r="K55" s="124" t="s">
        <v>231</v>
      </c>
      <c r="L55" s="38">
        <v>72</v>
      </c>
      <c r="M55" s="45">
        <v>0.52</v>
      </c>
      <c r="N55" s="45">
        <v>0.81</v>
      </c>
      <c r="O55" s="62"/>
      <c r="P55" s="62"/>
      <c r="Q55" s="48"/>
      <c r="R55" s="48"/>
      <c r="S55" s="40"/>
      <c r="T55" s="40"/>
      <c r="U55" s="91" t="s">
        <v>103</v>
      </c>
    </row>
    <row r="56" spans="1:21" ht="33.75" customHeight="1">
      <c r="A56" s="80" t="s">
        <v>176</v>
      </c>
      <c r="B56" s="38"/>
      <c r="C56" s="38"/>
      <c r="D56" s="47" t="s">
        <v>105</v>
      </c>
      <c r="E56" s="38" t="s">
        <v>161</v>
      </c>
      <c r="F56" s="45">
        <v>0.77</v>
      </c>
      <c r="G56" s="38">
        <v>354</v>
      </c>
      <c r="H56" s="38" t="s">
        <v>220</v>
      </c>
      <c r="I56" s="38" t="s">
        <v>276</v>
      </c>
      <c r="J56" s="45">
        <v>0.87</v>
      </c>
      <c r="K56" s="124" t="s">
        <v>231</v>
      </c>
      <c r="L56" s="38">
        <v>300</v>
      </c>
      <c r="M56" s="45">
        <v>0.67</v>
      </c>
      <c r="N56" s="45">
        <v>0.86</v>
      </c>
      <c r="O56" s="45"/>
      <c r="P56" s="45"/>
      <c r="Q56" s="62"/>
      <c r="R56" s="48"/>
      <c r="S56" s="40"/>
      <c r="T56" s="40"/>
      <c r="U56" s="91" t="s">
        <v>103</v>
      </c>
    </row>
    <row r="57" spans="1:21" ht="29.25" customHeight="1">
      <c r="A57" s="80" t="s">
        <v>43</v>
      </c>
      <c r="B57" s="38"/>
      <c r="C57" s="38"/>
      <c r="D57" s="47" t="s">
        <v>106</v>
      </c>
      <c r="E57" s="38" t="s">
        <v>162</v>
      </c>
      <c r="F57" s="45">
        <v>0.74</v>
      </c>
      <c r="G57" s="38">
        <v>91</v>
      </c>
      <c r="H57" s="38" t="s">
        <v>220</v>
      </c>
      <c r="I57" s="53" t="s">
        <v>277</v>
      </c>
      <c r="J57" s="45">
        <v>0.95</v>
      </c>
      <c r="K57" s="124" t="s">
        <v>231</v>
      </c>
      <c r="L57" s="38">
        <v>77</v>
      </c>
      <c r="M57" s="45">
        <v>0.7</v>
      </c>
      <c r="N57" s="45">
        <v>0.93</v>
      </c>
      <c r="O57" s="62"/>
      <c r="P57" s="45"/>
      <c r="Q57" s="62"/>
      <c r="R57" s="48"/>
      <c r="S57" s="38"/>
      <c r="T57" s="38"/>
      <c r="U57" s="91" t="s">
        <v>103</v>
      </c>
    </row>
    <row r="58" spans="1:21" ht="40.5" customHeight="1">
      <c r="A58" s="80" t="s">
        <v>46</v>
      </c>
      <c r="B58" s="38"/>
      <c r="C58" s="38"/>
      <c r="D58" s="38" t="s">
        <v>18</v>
      </c>
      <c r="E58" s="38" t="s">
        <v>163</v>
      </c>
      <c r="F58" s="45">
        <v>0.75</v>
      </c>
      <c r="G58" s="38">
        <v>84</v>
      </c>
      <c r="H58" s="38" t="s">
        <v>220</v>
      </c>
      <c r="I58" s="38" t="s">
        <v>278</v>
      </c>
      <c r="J58" s="45">
        <v>0.99</v>
      </c>
      <c r="K58" s="124" t="s">
        <v>231</v>
      </c>
      <c r="L58" s="38">
        <v>72</v>
      </c>
      <c r="M58" s="45">
        <v>0.74</v>
      </c>
      <c r="N58" s="45">
        <v>0.97</v>
      </c>
      <c r="O58" s="45"/>
      <c r="P58" s="45"/>
      <c r="Q58" s="62"/>
      <c r="R58" s="48"/>
      <c r="S58" s="38"/>
      <c r="T58" s="38"/>
      <c r="U58" s="91" t="s">
        <v>103</v>
      </c>
    </row>
    <row r="59" spans="1:21" ht="40.5" customHeight="1">
      <c r="A59" s="80" t="s">
        <v>178</v>
      </c>
      <c r="B59" s="38"/>
      <c r="C59" s="38"/>
      <c r="D59" s="38" t="s">
        <v>107</v>
      </c>
      <c r="E59" s="38" t="s">
        <v>164</v>
      </c>
      <c r="F59" s="45">
        <v>0.78</v>
      </c>
      <c r="G59" s="38">
        <v>199</v>
      </c>
      <c r="H59" s="38" t="s">
        <v>220</v>
      </c>
      <c r="I59" s="38" t="s">
        <v>279</v>
      </c>
      <c r="J59" s="45">
        <v>0.95</v>
      </c>
      <c r="K59" s="124" t="s">
        <v>231</v>
      </c>
      <c r="L59" s="38">
        <v>169</v>
      </c>
      <c r="M59" s="45">
        <v>0.74</v>
      </c>
      <c r="N59" s="45">
        <v>0.94</v>
      </c>
      <c r="O59" s="45"/>
      <c r="P59" s="45"/>
      <c r="Q59" s="62"/>
      <c r="R59" s="48"/>
      <c r="S59" s="38"/>
      <c r="T59" s="38"/>
      <c r="U59" s="91" t="s">
        <v>103</v>
      </c>
    </row>
    <row r="60" spans="1:21" ht="40.5" customHeight="1">
      <c r="A60" s="80" t="s">
        <v>175</v>
      </c>
      <c r="B60" s="38"/>
      <c r="C60" s="38"/>
      <c r="D60" s="38" t="s">
        <v>105</v>
      </c>
      <c r="E60" s="38" t="s">
        <v>161</v>
      </c>
      <c r="F60" s="45">
        <v>0.77</v>
      </c>
      <c r="G60" s="38">
        <v>94</v>
      </c>
      <c r="H60" s="38" t="s">
        <v>220</v>
      </c>
      <c r="I60" s="38" t="s">
        <v>280</v>
      </c>
      <c r="J60" s="45">
        <v>0.99</v>
      </c>
      <c r="K60" s="124" t="s">
        <v>231</v>
      </c>
      <c r="L60" s="38">
        <v>80</v>
      </c>
      <c r="M60" s="45">
        <v>0.76</v>
      </c>
      <c r="N60" s="45">
        <v>0.94</v>
      </c>
      <c r="O60" s="45"/>
      <c r="P60" s="45"/>
      <c r="Q60" s="62"/>
      <c r="R60" s="48"/>
      <c r="S60" s="38"/>
      <c r="T60" s="38"/>
      <c r="U60" s="91" t="s">
        <v>103</v>
      </c>
    </row>
    <row r="61" spans="1:21" ht="120">
      <c r="A61" s="80" t="s">
        <v>193</v>
      </c>
      <c r="B61" s="80"/>
      <c r="C61" s="90" t="s">
        <v>211</v>
      </c>
      <c r="D61" s="80"/>
      <c r="E61" s="80"/>
      <c r="F61" s="85"/>
      <c r="G61" s="80"/>
      <c r="H61" s="80" t="s">
        <v>220</v>
      </c>
      <c r="I61" s="140">
        <v>0.57</v>
      </c>
      <c r="J61" s="140"/>
      <c r="K61" s="140"/>
      <c r="L61" s="140"/>
      <c r="M61" s="140"/>
      <c r="N61" s="140"/>
      <c r="O61" s="85"/>
      <c r="P61" s="85"/>
      <c r="Q61" s="86"/>
      <c r="R61" s="84"/>
      <c r="S61" s="80"/>
      <c r="T61" s="80"/>
      <c r="U61" s="80"/>
    </row>
    <row r="62" spans="1:21" ht="70.5" customHeight="1">
      <c r="A62" s="80" t="s">
        <v>194</v>
      </c>
      <c r="B62" s="80"/>
      <c r="C62" s="90" t="s">
        <v>211</v>
      </c>
      <c r="D62" s="80"/>
      <c r="E62" s="80"/>
      <c r="F62" s="85"/>
      <c r="G62" s="80"/>
      <c r="H62" s="80" t="s">
        <v>220</v>
      </c>
      <c r="I62" s="140">
        <v>0.74</v>
      </c>
      <c r="J62" s="140"/>
      <c r="K62" s="140"/>
      <c r="L62" s="140"/>
      <c r="M62" s="140"/>
      <c r="N62" s="140"/>
      <c r="O62" s="85"/>
      <c r="P62" s="85"/>
      <c r="Q62" s="86"/>
      <c r="R62" s="84"/>
      <c r="S62" s="80"/>
      <c r="T62" s="80"/>
      <c r="U62" s="80"/>
    </row>
    <row r="63" spans="1:21" ht="91.5" customHeight="1">
      <c r="A63" s="80" t="s">
        <v>195</v>
      </c>
      <c r="B63" s="80"/>
      <c r="C63" s="90" t="s">
        <v>211</v>
      </c>
      <c r="D63" s="80"/>
      <c r="E63" s="80"/>
      <c r="F63" s="85"/>
      <c r="G63" s="80"/>
      <c r="H63" s="80" t="s">
        <v>220</v>
      </c>
      <c r="I63" s="140">
        <v>0.62</v>
      </c>
      <c r="J63" s="140"/>
      <c r="K63" s="140"/>
      <c r="L63" s="140"/>
      <c r="M63" s="140"/>
      <c r="N63" s="140"/>
      <c r="O63" s="85"/>
      <c r="P63" s="85"/>
      <c r="Q63" s="86"/>
      <c r="R63" s="84"/>
      <c r="S63" s="80"/>
      <c r="T63" s="80"/>
      <c r="U63" s="80"/>
    </row>
    <row r="64" spans="1:21" ht="178.5" customHeight="1">
      <c r="A64" s="164" t="s">
        <v>35</v>
      </c>
      <c r="B64" s="49" t="s">
        <v>101</v>
      </c>
      <c r="C64" s="89" t="s">
        <v>108</v>
      </c>
      <c r="D64" s="58" t="s">
        <v>109</v>
      </c>
      <c r="E64" s="33">
        <v>74</v>
      </c>
      <c r="F64" s="63" t="s">
        <v>128</v>
      </c>
      <c r="G64" s="32" t="s">
        <v>222</v>
      </c>
      <c r="H64" s="32" t="s">
        <v>220</v>
      </c>
      <c r="I64" s="111" t="s">
        <v>281</v>
      </c>
      <c r="J64" s="116">
        <v>0.92</v>
      </c>
      <c r="K64" s="122" t="s">
        <v>231</v>
      </c>
      <c r="L64" s="112">
        <v>242</v>
      </c>
      <c r="M64" s="111">
        <v>67</v>
      </c>
      <c r="N64" s="113">
        <v>0.91</v>
      </c>
      <c r="O64" s="44"/>
      <c r="P64" s="64"/>
      <c r="Q64" s="34"/>
      <c r="R64" s="34"/>
      <c r="S64" s="34"/>
      <c r="T64" s="34"/>
      <c r="U64" s="32" t="s">
        <v>103</v>
      </c>
    </row>
    <row r="65" spans="1:21" ht="30" customHeight="1">
      <c r="A65" s="80" t="s">
        <v>176</v>
      </c>
      <c r="B65" s="38"/>
      <c r="C65" s="38"/>
      <c r="D65" s="38" t="s">
        <v>110</v>
      </c>
      <c r="E65" s="38" t="s">
        <v>165</v>
      </c>
      <c r="F65" s="45">
        <v>0.7</v>
      </c>
      <c r="G65" s="38">
        <v>111</v>
      </c>
      <c r="H65" s="38" t="s">
        <v>220</v>
      </c>
      <c r="I65" s="38" t="s">
        <v>283</v>
      </c>
      <c r="J65" s="45">
        <v>0.9</v>
      </c>
      <c r="K65" s="124" t="s">
        <v>231</v>
      </c>
      <c r="L65" s="38">
        <v>94</v>
      </c>
      <c r="M65" s="45">
        <v>0.63</v>
      </c>
      <c r="N65" s="45">
        <v>0.81</v>
      </c>
      <c r="O65" s="45"/>
      <c r="P65" s="65"/>
      <c r="Q65" s="38"/>
      <c r="R65" s="38"/>
      <c r="S65" s="38"/>
      <c r="T65" s="38"/>
      <c r="U65" s="38" t="s">
        <v>103</v>
      </c>
    </row>
    <row r="66" spans="1:21" ht="33.75" customHeight="1">
      <c r="A66" s="80" t="s">
        <v>190</v>
      </c>
      <c r="B66" s="38"/>
      <c r="C66" s="38"/>
      <c r="D66" s="47" t="s">
        <v>111</v>
      </c>
      <c r="E66" s="38" t="s">
        <v>166</v>
      </c>
      <c r="F66" s="45">
        <v>0.84</v>
      </c>
      <c r="G66" s="38">
        <v>29</v>
      </c>
      <c r="H66" s="38" t="s">
        <v>220</v>
      </c>
      <c r="I66" s="38" t="s">
        <v>284</v>
      </c>
      <c r="J66" s="45">
        <v>0.54</v>
      </c>
      <c r="K66" s="80" t="s">
        <v>233</v>
      </c>
      <c r="L66" s="38">
        <v>25</v>
      </c>
      <c r="M66" s="45">
        <v>0.45</v>
      </c>
      <c r="N66" s="45">
        <v>0.53</v>
      </c>
      <c r="O66" s="45"/>
      <c r="P66" s="65"/>
      <c r="Q66" s="38"/>
      <c r="R66" s="38"/>
      <c r="S66" s="38"/>
      <c r="T66" s="38"/>
      <c r="U66" s="38" t="s">
        <v>103</v>
      </c>
    </row>
    <row r="67" spans="1:21" ht="31.5" customHeight="1">
      <c r="A67" s="80" t="s">
        <v>191</v>
      </c>
      <c r="B67" s="38"/>
      <c r="C67" s="38"/>
      <c r="D67" s="47" t="s">
        <v>112</v>
      </c>
      <c r="E67" s="38" t="s">
        <v>167</v>
      </c>
      <c r="F67" s="45">
        <v>0.89</v>
      </c>
      <c r="G67" s="38">
        <v>30</v>
      </c>
      <c r="H67" s="38" t="s">
        <v>220</v>
      </c>
      <c r="I67" s="38" t="s">
        <v>285</v>
      </c>
      <c r="J67" s="45">
        <v>0.99</v>
      </c>
      <c r="K67" s="124" t="s">
        <v>286</v>
      </c>
      <c r="L67" s="38">
        <v>26</v>
      </c>
      <c r="M67" s="45">
        <v>0.88</v>
      </c>
      <c r="N67" s="45">
        <v>0.98</v>
      </c>
      <c r="O67" s="45"/>
      <c r="P67" s="65"/>
      <c r="Q67" s="38"/>
      <c r="R67" s="38"/>
      <c r="S67" s="38"/>
      <c r="T67" s="38"/>
      <c r="U67" s="38" t="s">
        <v>103</v>
      </c>
    </row>
    <row r="68" spans="1:21" ht="33.75" customHeight="1">
      <c r="A68" s="80" t="s">
        <v>192</v>
      </c>
      <c r="B68" s="38"/>
      <c r="C68" s="38"/>
      <c r="D68" s="38" t="s">
        <v>113</v>
      </c>
      <c r="E68" s="38" t="s">
        <v>168</v>
      </c>
      <c r="F68" s="45">
        <v>0.59</v>
      </c>
      <c r="G68" s="38">
        <v>26</v>
      </c>
      <c r="H68" s="38" t="s">
        <v>220</v>
      </c>
      <c r="I68" s="38" t="s">
        <v>287</v>
      </c>
      <c r="J68" s="45">
        <v>1.1</v>
      </c>
      <c r="K68" s="124" t="s">
        <v>231</v>
      </c>
      <c r="L68" s="38">
        <v>22</v>
      </c>
      <c r="M68" s="45">
        <v>0.65</v>
      </c>
      <c r="N68" s="45">
        <v>1.08</v>
      </c>
      <c r="O68" s="45"/>
      <c r="P68" s="65"/>
      <c r="Q68" s="38"/>
      <c r="R68" s="38"/>
      <c r="S68" s="38"/>
      <c r="T68" s="38"/>
      <c r="U68" s="38" t="s">
        <v>103</v>
      </c>
    </row>
    <row r="69" spans="1:21" ht="42" customHeight="1">
      <c r="A69" s="80" t="s">
        <v>177</v>
      </c>
      <c r="B69" s="38"/>
      <c r="C69" s="38"/>
      <c r="D69" s="38" t="s">
        <v>105</v>
      </c>
      <c r="E69" s="38" t="s">
        <v>161</v>
      </c>
      <c r="F69" s="45">
        <v>0.77</v>
      </c>
      <c r="G69" s="38">
        <v>26</v>
      </c>
      <c r="H69" s="38" t="s">
        <v>220</v>
      </c>
      <c r="I69" s="40" t="s">
        <v>288</v>
      </c>
      <c r="J69" s="45">
        <v>0.56</v>
      </c>
      <c r="K69" s="80" t="s">
        <v>233</v>
      </c>
      <c r="L69" s="38">
        <v>22</v>
      </c>
      <c r="M69" s="45">
        <v>0.43</v>
      </c>
      <c r="N69" s="45">
        <v>0.55</v>
      </c>
      <c r="O69" s="45"/>
      <c r="P69" s="65"/>
      <c r="Q69" s="38"/>
      <c r="R69" s="38"/>
      <c r="S69" s="38"/>
      <c r="T69" s="38"/>
      <c r="U69" s="38" t="s">
        <v>103</v>
      </c>
    </row>
    <row r="70" spans="1:21" ht="40.5" customHeight="1">
      <c r="A70" s="80" t="s">
        <v>178</v>
      </c>
      <c r="B70" s="38"/>
      <c r="C70" s="38"/>
      <c r="D70" s="38" t="s">
        <v>109</v>
      </c>
      <c r="E70" s="38" t="s">
        <v>169</v>
      </c>
      <c r="F70" s="45">
        <v>0.73</v>
      </c>
      <c r="G70" s="38">
        <v>63</v>
      </c>
      <c r="H70" s="38" t="s">
        <v>220</v>
      </c>
      <c r="I70" s="38" t="s">
        <v>289</v>
      </c>
      <c r="J70" s="45">
        <v>1.04</v>
      </c>
      <c r="K70" s="124" t="s">
        <v>231</v>
      </c>
      <c r="L70" s="38">
        <v>53</v>
      </c>
      <c r="M70" s="45">
        <v>0.76</v>
      </c>
      <c r="N70" s="45">
        <v>1.03</v>
      </c>
      <c r="O70" s="45"/>
      <c r="P70" s="65"/>
      <c r="Q70" s="38"/>
      <c r="R70" s="38"/>
      <c r="S70" s="38"/>
      <c r="T70" s="38"/>
      <c r="U70" s="38" t="s">
        <v>103</v>
      </c>
    </row>
    <row r="71" spans="1:21" ht="173.25" customHeight="1">
      <c r="A71" s="80" t="s">
        <v>193</v>
      </c>
      <c r="B71" s="80"/>
      <c r="C71" s="92" t="s">
        <v>108</v>
      </c>
      <c r="D71" s="80"/>
      <c r="E71" s="80"/>
      <c r="F71" s="85"/>
      <c r="G71" s="80"/>
      <c r="H71" s="80" t="s">
        <v>220</v>
      </c>
      <c r="I71" s="85">
        <v>1</v>
      </c>
      <c r="J71" s="85"/>
      <c r="K71" s="85"/>
      <c r="L71" s="85"/>
      <c r="M71" s="85"/>
      <c r="N71" s="85"/>
      <c r="O71" s="85"/>
      <c r="P71" s="87"/>
      <c r="Q71" s="80"/>
      <c r="R71" s="80"/>
      <c r="S71" s="92" t="s">
        <v>216</v>
      </c>
      <c r="T71" s="80"/>
      <c r="U71" s="80"/>
    </row>
    <row r="72" spans="1:21" ht="30" customHeight="1">
      <c r="A72" s="80" t="s">
        <v>194</v>
      </c>
      <c r="B72" s="80"/>
      <c r="C72" s="80" t="s">
        <v>212</v>
      </c>
      <c r="D72" s="80"/>
      <c r="E72" s="80"/>
      <c r="F72" s="85"/>
      <c r="G72" s="80"/>
      <c r="H72" s="80" t="s">
        <v>220</v>
      </c>
      <c r="I72" s="85">
        <v>1</v>
      </c>
      <c r="J72" s="85"/>
      <c r="K72" s="85"/>
      <c r="L72" s="85"/>
      <c r="M72" s="85"/>
      <c r="N72" s="85"/>
      <c r="O72" s="85"/>
      <c r="P72" s="87"/>
      <c r="Q72" s="80"/>
      <c r="R72" s="80"/>
      <c r="S72" s="92" t="s">
        <v>216</v>
      </c>
      <c r="T72" s="80"/>
      <c r="U72" s="80"/>
    </row>
    <row r="73" spans="1:21" ht="42.75" customHeight="1">
      <c r="A73" s="80" t="s">
        <v>195</v>
      </c>
      <c r="B73" s="80"/>
      <c r="C73" s="80" t="s">
        <v>212</v>
      </c>
      <c r="D73" s="80"/>
      <c r="E73" s="80"/>
      <c r="F73" s="85"/>
      <c r="G73" s="80"/>
      <c r="H73" s="80" t="s">
        <v>220</v>
      </c>
      <c r="I73" s="85">
        <v>0.52</v>
      </c>
      <c r="J73" s="85"/>
      <c r="K73" s="85"/>
      <c r="L73" s="85"/>
      <c r="M73" s="85"/>
      <c r="N73" s="85"/>
      <c r="O73" s="85"/>
      <c r="P73" s="87"/>
      <c r="Q73" s="80"/>
      <c r="R73" s="80"/>
      <c r="S73" s="92" t="s">
        <v>216</v>
      </c>
      <c r="T73" s="80"/>
      <c r="U73" s="80"/>
    </row>
    <row r="74" spans="1:21" ht="129.75" customHeight="1">
      <c r="A74" s="164" t="s">
        <v>35</v>
      </c>
      <c r="B74" s="32"/>
      <c r="C74" s="58" t="s">
        <v>114</v>
      </c>
      <c r="D74" s="58" t="s">
        <v>115</v>
      </c>
      <c r="E74" s="33">
        <v>2000</v>
      </c>
      <c r="F74" s="33">
        <v>500</v>
      </c>
      <c r="G74" s="32">
        <v>250</v>
      </c>
      <c r="H74" s="32" t="s">
        <v>214</v>
      </c>
      <c r="I74" s="120">
        <v>510</v>
      </c>
      <c r="J74" s="136">
        <v>1.02</v>
      </c>
      <c r="K74" s="137" t="s">
        <v>231</v>
      </c>
      <c r="L74" s="151">
        <v>22000000</v>
      </c>
      <c r="M74" s="120">
        <v>1055</v>
      </c>
      <c r="N74" s="116">
        <f>1055/1000</f>
        <v>1.055</v>
      </c>
      <c r="O74" s="93"/>
      <c r="P74" s="94"/>
      <c r="Q74" s="95"/>
      <c r="R74" s="93"/>
      <c r="S74" s="96" t="s">
        <v>215</v>
      </c>
      <c r="T74" s="34"/>
      <c r="U74" s="32" t="s">
        <v>116</v>
      </c>
    </row>
    <row r="75" spans="1:21" ht="84">
      <c r="A75" s="164" t="s">
        <v>35</v>
      </c>
      <c r="B75" s="32" t="s">
        <v>117</v>
      </c>
      <c r="C75" s="58" t="s">
        <v>118</v>
      </c>
      <c r="D75" s="33">
        <v>1413</v>
      </c>
      <c r="E75" s="33" t="s">
        <v>319</v>
      </c>
      <c r="F75" s="33">
        <v>1500</v>
      </c>
      <c r="G75" s="32">
        <v>83</v>
      </c>
      <c r="H75" s="32" t="s">
        <v>214</v>
      </c>
      <c r="I75" s="112">
        <v>2249</v>
      </c>
      <c r="J75" s="113">
        <v>1.5</v>
      </c>
      <c r="K75" s="122" t="s">
        <v>231</v>
      </c>
      <c r="L75" s="112" t="s">
        <v>328</v>
      </c>
      <c r="M75" s="112">
        <v>2749</v>
      </c>
      <c r="N75" s="116">
        <v>0.5498</v>
      </c>
      <c r="O75" s="34"/>
      <c r="P75" s="44"/>
      <c r="Q75" s="34"/>
      <c r="R75" s="34"/>
      <c r="S75" s="34"/>
      <c r="T75" s="34"/>
      <c r="U75" s="32" t="s">
        <v>213</v>
      </c>
    </row>
    <row r="76" spans="1:21" ht="105" customHeight="1">
      <c r="A76" s="164" t="s">
        <v>35</v>
      </c>
      <c r="B76" s="32"/>
      <c r="C76" s="58" t="s">
        <v>119</v>
      </c>
      <c r="D76" s="33" t="s">
        <v>120</v>
      </c>
      <c r="E76" s="33" t="s">
        <v>121</v>
      </c>
      <c r="F76" s="33" t="s">
        <v>131</v>
      </c>
      <c r="G76" s="32">
        <v>250</v>
      </c>
      <c r="H76" s="32" t="s">
        <v>214</v>
      </c>
      <c r="I76" s="146" t="s">
        <v>320</v>
      </c>
      <c r="J76" s="113">
        <v>0</v>
      </c>
      <c r="K76" s="147" t="s">
        <v>311</v>
      </c>
      <c r="L76" s="112">
        <v>192</v>
      </c>
      <c r="M76" s="112">
        <v>0</v>
      </c>
      <c r="N76" s="113">
        <v>0</v>
      </c>
      <c r="O76" s="44"/>
      <c r="P76" s="44"/>
      <c r="Q76" s="44"/>
      <c r="R76" s="44"/>
      <c r="S76" s="44"/>
      <c r="T76" s="44"/>
      <c r="U76" s="32" t="s">
        <v>213</v>
      </c>
    </row>
    <row r="77" spans="1:21" ht="195" customHeight="1">
      <c r="A77" s="165"/>
      <c r="B77" s="32" t="s">
        <v>122</v>
      </c>
      <c r="C77" s="58" t="s">
        <v>123</v>
      </c>
      <c r="D77" s="58" t="s">
        <v>124</v>
      </c>
      <c r="E77" s="55">
        <v>0.5</v>
      </c>
      <c r="F77" s="33" t="s">
        <v>129</v>
      </c>
      <c r="G77" s="32">
        <v>9</v>
      </c>
      <c r="H77" s="113" t="s">
        <v>67</v>
      </c>
      <c r="I77" s="113">
        <v>0</v>
      </c>
      <c r="J77" s="113">
        <v>0</v>
      </c>
      <c r="K77" s="121" t="s">
        <v>335</v>
      </c>
      <c r="L77" s="114">
        <v>9</v>
      </c>
      <c r="M77" s="113">
        <v>0.14</v>
      </c>
      <c r="N77" s="116">
        <v>0.28</v>
      </c>
      <c r="O77" s="36"/>
      <c r="P77" s="44"/>
      <c r="Q77" s="36"/>
      <c r="R77" s="34"/>
      <c r="S77" s="36"/>
      <c r="T77" s="36"/>
      <c r="U77" s="66" t="s">
        <v>322</v>
      </c>
    </row>
    <row r="78" spans="1:21" ht="225.75" customHeight="1">
      <c r="A78" s="164"/>
      <c r="B78" s="153"/>
      <c r="C78" s="58" t="s">
        <v>125</v>
      </c>
      <c r="D78" s="58" t="s">
        <v>126</v>
      </c>
      <c r="E78" s="33" t="s">
        <v>170</v>
      </c>
      <c r="F78" s="33" t="s">
        <v>130</v>
      </c>
      <c r="G78" s="32">
        <v>9</v>
      </c>
      <c r="H78" s="32" t="s">
        <v>67</v>
      </c>
      <c r="I78" s="55">
        <v>0</v>
      </c>
      <c r="J78" s="55">
        <v>0</v>
      </c>
      <c r="K78" s="121" t="s">
        <v>235</v>
      </c>
      <c r="L78" s="114">
        <v>9</v>
      </c>
      <c r="M78" s="55">
        <v>0</v>
      </c>
      <c r="N78" s="55">
        <v>0</v>
      </c>
      <c r="O78" s="36"/>
      <c r="P78" s="44"/>
      <c r="Q78" s="36"/>
      <c r="R78" s="34"/>
      <c r="S78" s="36"/>
      <c r="T78" s="36"/>
      <c r="U78" s="32" t="s">
        <v>322</v>
      </c>
    </row>
    <row r="79" spans="3:21" ht="30" customHeight="1">
      <c r="C79" s="28"/>
      <c r="E79" s="28"/>
      <c r="Q79" s="68"/>
      <c r="U79" s="67"/>
    </row>
    <row r="80" spans="3:17" ht="30" customHeight="1">
      <c r="C80" s="28"/>
      <c r="E80" s="28"/>
      <c r="O80" s="67"/>
      <c r="P80" s="67"/>
      <c r="Q80" s="70"/>
    </row>
    <row r="81" spans="3:17" ht="30" customHeight="1">
      <c r="C81" s="28"/>
      <c r="E81" s="28"/>
      <c r="O81" s="67"/>
      <c r="P81" s="67"/>
      <c r="Q81" s="68"/>
    </row>
    <row r="82" spans="1:52" s="72" customFormat="1" ht="30" customHeight="1">
      <c r="A82" s="71"/>
      <c r="B82" s="71"/>
      <c r="Q82" s="68"/>
      <c r="R82" s="73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</row>
    <row r="83" spans="1:52" s="72" customFormat="1" ht="12">
      <c r="A83" s="71"/>
      <c r="B83" s="71"/>
      <c r="C83" s="75"/>
      <c r="E83" s="76"/>
      <c r="Q83" s="68"/>
      <c r="R83" s="73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</row>
    <row r="84" spans="1:52" s="72" customFormat="1" ht="12">
      <c r="A84" s="71"/>
      <c r="B84" s="71"/>
      <c r="C84" s="75"/>
      <c r="E84" s="76"/>
      <c r="Q84" s="68"/>
      <c r="R84" s="73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</row>
    <row r="85" spans="1:52" s="72" customFormat="1" ht="12">
      <c r="A85" s="71"/>
      <c r="B85" s="71"/>
      <c r="C85" s="75"/>
      <c r="E85" s="76"/>
      <c r="Q85" s="68"/>
      <c r="R85" s="73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</row>
    <row r="86" spans="1:52" s="72" customFormat="1" ht="12">
      <c r="A86" s="71"/>
      <c r="B86" s="71"/>
      <c r="C86" s="75"/>
      <c r="E86" s="76"/>
      <c r="Q86" s="68"/>
      <c r="R86" s="73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</row>
    <row r="87" spans="1:52" s="72" customFormat="1" ht="12">
      <c r="A87" s="71"/>
      <c r="B87" s="71"/>
      <c r="C87" s="75"/>
      <c r="E87" s="76"/>
      <c r="Q87" s="68"/>
      <c r="R87" s="73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</row>
    <row r="88" spans="1:52" s="72" customFormat="1" ht="12">
      <c r="A88" s="71"/>
      <c r="B88" s="71"/>
      <c r="C88" s="75"/>
      <c r="E88" s="76"/>
      <c r="Q88" s="68"/>
      <c r="R88" s="73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</row>
    <row r="89" spans="1:52" s="72" customFormat="1" ht="12">
      <c r="A89" s="71"/>
      <c r="B89" s="71"/>
      <c r="C89" s="75"/>
      <c r="E89" s="76"/>
      <c r="Q89" s="68"/>
      <c r="R89" s="73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</row>
    <row r="90" spans="1:52" s="72" customFormat="1" ht="12">
      <c r="A90" s="71"/>
      <c r="B90" s="71"/>
      <c r="C90" s="75"/>
      <c r="E90" s="76"/>
      <c r="Q90" s="68"/>
      <c r="R90" s="73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</row>
    <row r="91" spans="1:52" s="72" customFormat="1" ht="12">
      <c r="A91" s="71"/>
      <c r="B91" s="71"/>
      <c r="C91" s="75"/>
      <c r="E91" s="76"/>
      <c r="Q91" s="68"/>
      <c r="R91" s="73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</row>
    <row r="92" spans="1:52" s="72" customFormat="1" ht="12">
      <c r="A92" s="71"/>
      <c r="B92" s="71"/>
      <c r="C92" s="75"/>
      <c r="E92" s="76"/>
      <c r="Q92" s="68"/>
      <c r="R92" s="73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</row>
    <row r="93" spans="1:52" s="72" customFormat="1" ht="12">
      <c r="A93" s="71"/>
      <c r="B93" s="71"/>
      <c r="C93" s="75"/>
      <c r="E93" s="76"/>
      <c r="Q93" s="68"/>
      <c r="R93" s="73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</row>
    <row r="94" spans="1:52" s="72" customFormat="1" ht="12">
      <c r="A94" s="71"/>
      <c r="B94" s="71"/>
      <c r="C94" s="75"/>
      <c r="E94" s="76"/>
      <c r="Q94" s="68"/>
      <c r="R94" s="73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</row>
    <row r="95" spans="1:52" s="72" customFormat="1" ht="12">
      <c r="A95" s="71"/>
      <c r="B95" s="71"/>
      <c r="C95" s="75"/>
      <c r="E95" s="76"/>
      <c r="Q95" s="68"/>
      <c r="R95" s="73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</row>
    <row r="96" spans="1:52" s="72" customFormat="1" ht="12">
      <c r="A96" s="71"/>
      <c r="B96" s="71"/>
      <c r="C96" s="75"/>
      <c r="E96" s="76"/>
      <c r="Q96" s="68"/>
      <c r="R96" s="73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</row>
    <row r="97" spans="1:52" s="72" customFormat="1" ht="12">
      <c r="A97" s="71"/>
      <c r="B97" s="71"/>
      <c r="C97" s="75"/>
      <c r="E97" s="76"/>
      <c r="Q97" s="68"/>
      <c r="R97" s="73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</row>
    <row r="98" spans="1:52" s="72" customFormat="1" ht="12">
      <c r="A98" s="71"/>
      <c r="B98" s="71"/>
      <c r="C98" s="75"/>
      <c r="E98" s="76"/>
      <c r="Q98" s="68"/>
      <c r="R98" s="73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</row>
    <row r="99" spans="1:52" s="72" customFormat="1" ht="12">
      <c r="A99" s="71"/>
      <c r="B99" s="71"/>
      <c r="C99" s="75"/>
      <c r="E99" s="76"/>
      <c r="Q99" s="68"/>
      <c r="R99" s="73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</row>
    <row r="100" spans="1:52" s="72" customFormat="1" ht="12">
      <c r="A100" s="71"/>
      <c r="B100" s="71"/>
      <c r="C100" s="75"/>
      <c r="E100" s="76"/>
      <c r="Q100" s="68"/>
      <c r="R100" s="73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</row>
    <row r="101" spans="1:52" s="72" customFormat="1" ht="12">
      <c r="A101" s="71"/>
      <c r="B101" s="71"/>
      <c r="C101" s="75"/>
      <c r="E101" s="76"/>
      <c r="Q101" s="68"/>
      <c r="R101" s="73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</row>
    <row r="102" spans="1:52" s="72" customFormat="1" ht="12">
      <c r="A102" s="71"/>
      <c r="B102" s="71"/>
      <c r="C102" s="75"/>
      <c r="E102" s="76"/>
      <c r="Q102" s="68"/>
      <c r="R102" s="73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</row>
    <row r="103" spans="1:52" s="72" customFormat="1" ht="12">
      <c r="A103" s="71"/>
      <c r="B103" s="71"/>
      <c r="C103" s="75"/>
      <c r="E103" s="76"/>
      <c r="Q103" s="68"/>
      <c r="R103" s="73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</row>
    <row r="104" spans="1:52" s="72" customFormat="1" ht="12">
      <c r="A104" s="71"/>
      <c r="B104" s="71"/>
      <c r="C104" s="75"/>
      <c r="E104" s="76"/>
      <c r="Q104" s="68"/>
      <c r="R104" s="73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</row>
    <row r="105" spans="1:52" s="72" customFormat="1" ht="12">
      <c r="A105" s="71"/>
      <c r="B105" s="71"/>
      <c r="C105" s="75"/>
      <c r="E105" s="76"/>
      <c r="Q105" s="68"/>
      <c r="R105" s="73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</row>
    <row r="106" spans="1:52" s="72" customFormat="1" ht="12">
      <c r="A106" s="71"/>
      <c r="B106" s="71"/>
      <c r="C106" s="75"/>
      <c r="E106" s="76"/>
      <c r="Q106" s="68"/>
      <c r="R106" s="73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</row>
    <row r="107" spans="1:52" s="72" customFormat="1" ht="12">
      <c r="A107" s="71"/>
      <c r="B107" s="71"/>
      <c r="C107" s="75"/>
      <c r="E107" s="76"/>
      <c r="Q107" s="68"/>
      <c r="R107" s="73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</row>
    <row r="108" spans="1:52" s="72" customFormat="1" ht="12">
      <c r="A108" s="71"/>
      <c r="B108" s="71"/>
      <c r="C108" s="75"/>
      <c r="E108" s="76"/>
      <c r="Q108" s="68"/>
      <c r="R108" s="73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</row>
    <row r="109" spans="1:52" s="72" customFormat="1" ht="12">
      <c r="A109" s="71"/>
      <c r="B109" s="71"/>
      <c r="C109" s="75"/>
      <c r="E109" s="76"/>
      <c r="Q109" s="68"/>
      <c r="R109" s="73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</row>
    <row r="110" spans="1:52" s="72" customFormat="1" ht="12">
      <c r="A110" s="71"/>
      <c r="B110" s="71"/>
      <c r="C110" s="75"/>
      <c r="E110" s="76"/>
      <c r="Q110" s="68"/>
      <c r="R110" s="73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</row>
    <row r="111" spans="1:52" s="72" customFormat="1" ht="12">
      <c r="A111" s="71"/>
      <c r="B111" s="71"/>
      <c r="C111" s="75"/>
      <c r="E111" s="76"/>
      <c r="Q111" s="68"/>
      <c r="R111" s="73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</row>
    <row r="112" spans="1:52" s="72" customFormat="1" ht="12">
      <c r="A112" s="71"/>
      <c r="B112" s="71"/>
      <c r="C112" s="75"/>
      <c r="E112" s="76"/>
      <c r="Q112" s="68"/>
      <c r="R112" s="73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</row>
    <row r="113" spans="1:52" s="72" customFormat="1" ht="12">
      <c r="A113" s="71"/>
      <c r="B113" s="71"/>
      <c r="C113" s="75"/>
      <c r="E113" s="76"/>
      <c r="Q113" s="68"/>
      <c r="R113" s="73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</row>
    <row r="114" spans="1:52" s="72" customFormat="1" ht="12">
      <c r="A114" s="71"/>
      <c r="B114" s="71"/>
      <c r="C114" s="75"/>
      <c r="E114" s="76"/>
      <c r="Q114" s="68"/>
      <c r="R114" s="73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</row>
    <row r="115" spans="1:52" s="72" customFormat="1" ht="12">
      <c r="A115" s="71"/>
      <c r="B115" s="71"/>
      <c r="C115" s="75"/>
      <c r="E115" s="76"/>
      <c r="Q115" s="68"/>
      <c r="R115" s="73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</row>
    <row r="116" spans="1:52" s="72" customFormat="1" ht="12">
      <c r="A116" s="71"/>
      <c r="B116" s="71"/>
      <c r="C116" s="75"/>
      <c r="E116" s="76"/>
      <c r="Q116" s="68"/>
      <c r="R116" s="73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</row>
    <row r="117" spans="1:52" s="72" customFormat="1" ht="12">
      <c r="A117" s="71"/>
      <c r="B117" s="71"/>
      <c r="C117" s="75"/>
      <c r="E117" s="76"/>
      <c r="Q117" s="68"/>
      <c r="R117" s="73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</row>
  </sheetData>
  <sheetProtection selectLockedCells="1" selectUnlockedCells="1"/>
  <mergeCells count="24">
    <mergeCell ref="D6:D7"/>
    <mergeCell ref="S6:T6"/>
    <mergeCell ref="O6:P6"/>
    <mergeCell ref="B5:H5"/>
    <mergeCell ref="M6:N6"/>
    <mergeCell ref="E6:E7"/>
    <mergeCell ref="F6:F7"/>
    <mergeCell ref="Q6:Q7"/>
    <mergeCell ref="R6:R7"/>
    <mergeCell ref="U5:U7"/>
    <mergeCell ref="I6:J6"/>
    <mergeCell ref="G6:G7"/>
    <mergeCell ref="H6:H7"/>
    <mergeCell ref="I5:N5"/>
    <mergeCell ref="K6:K7"/>
    <mergeCell ref="L6:L7"/>
    <mergeCell ref="C6:C7"/>
    <mergeCell ref="A2:U2"/>
    <mergeCell ref="A3:U3"/>
    <mergeCell ref="A4:U4"/>
    <mergeCell ref="O5:T5"/>
    <mergeCell ref="A5:A7"/>
    <mergeCell ref="B6:B7"/>
  </mergeCells>
  <printOptions/>
  <pageMargins left="0.25" right="0.25" top="0.75" bottom="0.75" header="0.3" footer="0.3"/>
  <pageSetup horizontalDpi="300" verticalDpi="3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D7"/>
  <sheetViews>
    <sheetView zoomScalePageLayoutView="0" workbookViewId="0" topLeftCell="A1">
      <selection activeCell="C20" sqref="C20"/>
    </sheetView>
  </sheetViews>
  <sheetFormatPr defaultColWidth="11.421875" defaultRowHeight="15"/>
  <cols>
    <col min="4" max="4" width="88.7109375" style="0" customWidth="1"/>
  </cols>
  <sheetData>
    <row r="4" spans="3:4" ht="39" customHeight="1" thickBot="1">
      <c r="C4" s="260" t="s">
        <v>237</v>
      </c>
      <c r="D4" s="261"/>
    </row>
    <row r="5" spans="3:4" ht="61.5" customHeight="1" thickBot="1" thickTop="1">
      <c r="C5" s="102" t="s">
        <v>231</v>
      </c>
      <c r="D5" s="103" t="s">
        <v>232</v>
      </c>
    </row>
    <row r="6" spans="3:4" ht="75.75" customHeight="1" thickBot="1" thickTop="1">
      <c r="C6" s="104" t="s">
        <v>233</v>
      </c>
      <c r="D6" s="105" t="s">
        <v>234</v>
      </c>
    </row>
    <row r="7" spans="3:4" ht="59.25" customHeight="1" thickBot="1" thickTop="1">
      <c r="C7" s="106" t="s">
        <v>235</v>
      </c>
      <c r="D7" s="105" t="s">
        <v>236</v>
      </c>
    </row>
  </sheetData>
  <sheetProtection/>
  <mergeCells count="1">
    <mergeCell ref="C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moreramar</dc:creator>
  <cp:keywords/>
  <dc:description/>
  <cp:lastModifiedBy>psanchezv</cp:lastModifiedBy>
  <cp:lastPrinted>2016-01-21T03:51:40Z</cp:lastPrinted>
  <dcterms:created xsi:type="dcterms:W3CDTF">2015-03-06T23:33:50Z</dcterms:created>
  <dcterms:modified xsi:type="dcterms:W3CDTF">2017-02-07T20:53:32Z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