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aciendacr-my.sharepoint.com/personal/ramirezom_hacienda_go_cr/Documents/Vice Egresos/RECORTES JULIO 2020/M Relaciones Exteriores/"/>
    </mc:Choice>
  </mc:AlternateContent>
  <xr:revisionPtr revIDLastSave="0" documentId="8_{99CD4053-A2C7-42A7-A82D-53225E05FB91}" xr6:coauthVersionLast="36" xr6:coauthVersionMax="36" xr10:uidLastSave="{00000000-0000-0000-0000-000000000000}"/>
  <bookViews>
    <workbookView xWindow="0" yWindow="0" windowWidth="23040" windowHeight="8316" xr2:uid="{D5FE7CA2-FA31-482D-864B-E869E3CAC0C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3" i="1" l="1"/>
  <c r="J153" i="1"/>
  <c r="M152" i="1"/>
  <c r="J152" i="1"/>
  <c r="M151" i="1"/>
  <c r="J151" i="1"/>
  <c r="M150" i="1"/>
  <c r="J150" i="1"/>
  <c r="M149" i="1"/>
  <c r="J149" i="1"/>
  <c r="M148" i="1"/>
  <c r="J148" i="1"/>
  <c r="M147" i="1"/>
  <c r="J147" i="1"/>
  <c r="M146" i="1"/>
  <c r="J146" i="1"/>
  <c r="M145" i="1"/>
  <c r="J145" i="1"/>
  <c r="M144" i="1"/>
  <c r="J144" i="1"/>
  <c r="M143" i="1"/>
  <c r="J143" i="1"/>
  <c r="M142" i="1"/>
  <c r="J142" i="1"/>
  <c r="M141" i="1"/>
  <c r="J141" i="1"/>
  <c r="M140" i="1"/>
  <c r="J140" i="1"/>
  <c r="M139" i="1"/>
  <c r="J139" i="1"/>
  <c r="M138" i="1"/>
  <c r="J138" i="1"/>
  <c r="M137" i="1"/>
  <c r="J137" i="1"/>
  <c r="M136" i="1"/>
  <c r="J136" i="1"/>
  <c r="M135" i="1"/>
  <c r="J135" i="1"/>
  <c r="M134" i="1"/>
  <c r="J134" i="1"/>
  <c r="M133" i="1"/>
  <c r="J133" i="1"/>
  <c r="M132" i="1"/>
  <c r="J132" i="1"/>
  <c r="M131" i="1"/>
  <c r="J131" i="1"/>
  <c r="M130" i="1"/>
  <c r="J130" i="1"/>
  <c r="M129" i="1"/>
  <c r="J129" i="1"/>
  <c r="M128" i="1"/>
  <c r="J128" i="1"/>
  <c r="M127" i="1"/>
  <c r="J127" i="1"/>
  <c r="M126" i="1"/>
  <c r="J126" i="1"/>
  <c r="M125" i="1"/>
  <c r="J125" i="1"/>
  <c r="M124" i="1"/>
  <c r="J124" i="1"/>
  <c r="M123" i="1"/>
  <c r="J123" i="1"/>
  <c r="M122" i="1"/>
  <c r="J122" i="1"/>
  <c r="M121" i="1"/>
  <c r="J121" i="1"/>
  <c r="M120" i="1"/>
  <c r="J120" i="1"/>
  <c r="M119" i="1"/>
  <c r="J119" i="1"/>
  <c r="M118" i="1"/>
  <c r="J118" i="1"/>
  <c r="M117" i="1"/>
  <c r="J117" i="1"/>
  <c r="M116" i="1"/>
  <c r="J116" i="1"/>
  <c r="M115" i="1"/>
  <c r="J115" i="1"/>
  <c r="M114" i="1"/>
  <c r="J114" i="1"/>
  <c r="M113" i="1"/>
  <c r="J113" i="1"/>
  <c r="M112" i="1"/>
  <c r="J112" i="1"/>
  <c r="M111" i="1"/>
  <c r="J111" i="1"/>
  <c r="M110" i="1"/>
  <c r="J110" i="1"/>
  <c r="M109" i="1"/>
  <c r="J109" i="1"/>
  <c r="M108" i="1"/>
  <c r="J108" i="1"/>
  <c r="M107" i="1"/>
  <c r="J107" i="1"/>
  <c r="M106" i="1"/>
  <c r="J106" i="1"/>
  <c r="M105" i="1"/>
  <c r="J105" i="1"/>
  <c r="M104" i="1"/>
  <c r="J104" i="1"/>
  <c r="M103" i="1"/>
  <c r="J103" i="1"/>
  <c r="M102" i="1"/>
  <c r="J102" i="1"/>
  <c r="M101" i="1"/>
  <c r="J101" i="1"/>
  <c r="M100" i="1"/>
  <c r="J100" i="1"/>
  <c r="J99" i="1" s="1"/>
  <c r="R99" i="1"/>
  <c r="Q99" i="1"/>
  <c r="P99" i="1"/>
  <c r="O99" i="1"/>
  <c r="N99" i="1"/>
  <c r="M99" i="1" s="1"/>
  <c r="G99" i="1"/>
  <c r="F99" i="1"/>
  <c r="E99" i="1"/>
  <c r="D99" i="1"/>
  <c r="C99" i="1"/>
  <c r="M98" i="1"/>
  <c r="J98" i="1"/>
  <c r="M97" i="1"/>
  <c r="J97" i="1"/>
  <c r="M96" i="1"/>
  <c r="J96" i="1"/>
  <c r="M95" i="1"/>
  <c r="J95" i="1"/>
  <c r="M94" i="1"/>
  <c r="J94" i="1"/>
  <c r="M93" i="1"/>
  <c r="J93" i="1"/>
  <c r="M92" i="1"/>
  <c r="J92" i="1"/>
  <c r="J90" i="1" s="1"/>
  <c r="M91" i="1"/>
  <c r="J91" i="1"/>
  <c r="R90" i="1"/>
  <c r="Q90" i="1"/>
  <c r="P90" i="1"/>
  <c r="O90" i="1"/>
  <c r="N90" i="1"/>
  <c r="M90" i="1"/>
  <c r="G90" i="1"/>
  <c r="F90" i="1"/>
  <c r="E90" i="1"/>
  <c r="D90" i="1"/>
  <c r="C90" i="1"/>
  <c r="M89" i="1"/>
  <c r="J89" i="1"/>
  <c r="M88" i="1"/>
  <c r="J88" i="1"/>
  <c r="M87" i="1"/>
  <c r="J87" i="1"/>
  <c r="M86" i="1"/>
  <c r="J86" i="1"/>
  <c r="M85" i="1"/>
  <c r="J85" i="1"/>
  <c r="M84" i="1"/>
  <c r="J84" i="1"/>
  <c r="M83" i="1"/>
  <c r="J83" i="1"/>
  <c r="M82" i="1"/>
  <c r="J82" i="1"/>
  <c r="M81" i="1"/>
  <c r="J81" i="1"/>
  <c r="M80" i="1"/>
  <c r="J80" i="1"/>
  <c r="M79" i="1"/>
  <c r="J79" i="1"/>
  <c r="M78" i="1"/>
  <c r="J78" i="1"/>
  <c r="M77" i="1"/>
  <c r="J77" i="1"/>
  <c r="M76" i="1"/>
  <c r="J76" i="1"/>
  <c r="M75" i="1"/>
  <c r="J75" i="1"/>
  <c r="M74" i="1"/>
  <c r="J74" i="1"/>
  <c r="M73" i="1"/>
  <c r="J73" i="1"/>
  <c r="M72" i="1"/>
  <c r="J72" i="1"/>
  <c r="M71" i="1"/>
  <c r="J71" i="1"/>
  <c r="M70" i="1"/>
  <c r="J70" i="1"/>
  <c r="J69" i="1" s="1"/>
  <c r="R69" i="1"/>
  <c r="R154" i="1" s="1"/>
  <c r="R3" i="1" s="1"/>
  <c r="Q69" i="1"/>
  <c r="Q154" i="1" s="1"/>
  <c r="Q3" i="1" s="1"/>
  <c r="P69" i="1"/>
  <c r="O69" i="1"/>
  <c r="N69" i="1"/>
  <c r="M69" i="1" s="1"/>
  <c r="G69" i="1"/>
  <c r="F69" i="1"/>
  <c r="F154" i="1" s="1"/>
  <c r="E69" i="1"/>
  <c r="E154" i="1" s="1"/>
  <c r="D69" i="1"/>
  <c r="C69" i="1"/>
  <c r="M68" i="1"/>
  <c r="J68" i="1"/>
  <c r="M67" i="1"/>
  <c r="J67" i="1"/>
  <c r="M66" i="1"/>
  <c r="J66" i="1"/>
  <c r="M65" i="1"/>
  <c r="J65" i="1"/>
  <c r="M64" i="1"/>
  <c r="J64" i="1"/>
  <c r="M63" i="1"/>
  <c r="J63" i="1"/>
  <c r="M62" i="1"/>
  <c r="J62" i="1"/>
  <c r="M61" i="1"/>
  <c r="J61" i="1"/>
  <c r="M60" i="1"/>
  <c r="J60" i="1"/>
  <c r="M59" i="1"/>
  <c r="J59" i="1"/>
  <c r="M58" i="1"/>
  <c r="J58" i="1"/>
  <c r="M57" i="1"/>
  <c r="J57" i="1"/>
  <c r="M56" i="1"/>
  <c r="J56" i="1"/>
  <c r="M55" i="1"/>
  <c r="J55" i="1"/>
  <c r="M54" i="1"/>
  <c r="J54" i="1"/>
  <c r="M53" i="1"/>
  <c r="J53" i="1"/>
  <c r="M52" i="1"/>
  <c r="J52" i="1"/>
  <c r="M51" i="1"/>
  <c r="J51" i="1"/>
  <c r="M50" i="1"/>
  <c r="J50" i="1"/>
  <c r="M49" i="1"/>
  <c r="J49" i="1"/>
  <c r="M48" i="1"/>
  <c r="J48" i="1"/>
  <c r="M47" i="1"/>
  <c r="J47" i="1"/>
  <c r="M46" i="1"/>
  <c r="J46" i="1"/>
  <c r="M45" i="1"/>
  <c r="J45" i="1"/>
  <c r="M44" i="1"/>
  <c r="J44" i="1"/>
  <c r="M43" i="1"/>
  <c r="J43" i="1"/>
  <c r="M42" i="1"/>
  <c r="J42" i="1"/>
  <c r="M41" i="1"/>
  <c r="J41" i="1"/>
  <c r="M40" i="1"/>
  <c r="J40" i="1"/>
  <c r="M39" i="1"/>
  <c r="J39" i="1"/>
  <c r="M38" i="1"/>
  <c r="J38" i="1"/>
  <c r="M37" i="1"/>
  <c r="J37" i="1"/>
  <c r="M36" i="1"/>
  <c r="J36" i="1"/>
  <c r="M35" i="1"/>
  <c r="J35" i="1"/>
  <c r="M34" i="1"/>
  <c r="J34" i="1"/>
  <c r="J31" i="1" s="1"/>
  <c r="M33" i="1"/>
  <c r="J33" i="1"/>
  <c r="M32" i="1"/>
  <c r="J32" i="1"/>
  <c r="R31" i="1"/>
  <c r="Q31" i="1"/>
  <c r="P31" i="1"/>
  <c r="O31" i="1"/>
  <c r="N31" i="1"/>
  <c r="M31" i="1" s="1"/>
  <c r="G31" i="1"/>
  <c r="F31" i="1"/>
  <c r="E31" i="1"/>
  <c r="D31" i="1"/>
  <c r="C31" i="1"/>
  <c r="M30" i="1"/>
  <c r="J30" i="1"/>
  <c r="M29" i="1"/>
  <c r="J29" i="1"/>
  <c r="M28" i="1"/>
  <c r="J28" i="1"/>
  <c r="M27" i="1"/>
  <c r="J27" i="1"/>
  <c r="M26" i="1"/>
  <c r="J26" i="1"/>
  <c r="M25" i="1"/>
  <c r="J25" i="1"/>
  <c r="M24" i="1"/>
  <c r="J24" i="1"/>
  <c r="M23" i="1"/>
  <c r="J23" i="1"/>
  <c r="M22" i="1"/>
  <c r="J22" i="1"/>
  <c r="M21" i="1"/>
  <c r="J21" i="1"/>
  <c r="M20" i="1"/>
  <c r="J20" i="1"/>
  <c r="M19" i="1"/>
  <c r="J19" i="1"/>
  <c r="M18" i="1"/>
  <c r="J18" i="1"/>
  <c r="M17" i="1"/>
  <c r="J17" i="1"/>
  <c r="M16" i="1"/>
  <c r="J16" i="1"/>
  <c r="M15" i="1"/>
  <c r="J15" i="1"/>
  <c r="M14" i="1"/>
  <c r="J14" i="1"/>
  <c r="M13" i="1"/>
  <c r="J13" i="1"/>
  <c r="M12" i="1"/>
  <c r="J12" i="1"/>
  <c r="M11" i="1"/>
  <c r="J11" i="1"/>
  <c r="M10" i="1"/>
  <c r="J10" i="1"/>
  <c r="M9" i="1"/>
  <c r="J9" i="1"/>
  <c r="M8" i="1"/>
  <c r="J8" i="1"/>
  <c r="M7" i="1"/>
  <c r="J7" i="1"/>
  <c r="J6" i="1" s="1"/>
  <c r="R6" i="1"/>
  <c r="M6" i="1" s="1"/>
  <c r="Q6" i="1"/>
  <c r="P6" i="1"/>
  <c r="P154" i="1" s="1"/>
  <c r="P3" i="1" s="1"/>
  <c r="O6" i="1"/>
  <c r="O154" i="1" s="1"/>
  <c r="O3" i="1" s="1"/>
  <c r="N6" i="1"/>
  <c r="N154" i="1" s="1"/>
  <c r="G6" i="1"/>
  <c r="G154" i="1" s="1"/>
  <c r="F6" i="1"/>
  <c r="E6" i="1"/>
  <c r="D6" i="1"/>
  <c r="D154" i="1" s="1"/>
  <c r="C6" i="1"/>
  <c r="C154" i="1" s="1"/>
  <c r="J154" i="1" l="1"/>
  <c r="J3" i="1" s="1"/>
  <c r="N3" i="1"/>
  <c r="M3" i="1" s="1"/>
  <c r="M154" i="1"/>
</calcChain>
</file>

<file path=xl/sharedStrings.xml><?xml version="1.0" encoding="utf-8"?>
<sst xmlns="http://schemas.openxmlformats.org/spreadsheetml/2006/main" count="164" uniqueCount="164">
  <si>
    <t>Partida</t>
  </si>
  <si>
    <t>POSPREDESCRIPCION</t>
  </si>
  <si>
    <t>Suma de Ley de Presupuesto</t>
  </si>
  <si>
    <t>Suma de Presupuesto Actual</t>
  </si>
  <si>
    <t>Suma de Comprometido</t>
  </si>
  <si>
    <t>Suma de Devengado</t>
  </si>
  <si>
    <t>Suma de Disp. Presupuesto</t>
  </si>
  <si>
    <t>Porcentaje a rebajar</t>
  </si>
  <si>
    <t>Monto a rebajar</t>
  </si>
  <si>
    <t>Comentarios</t>
  </si>
  <si>
    <t>079-00</t>
  </si>
  <si>
    <t>081-00</t>
  </si>
  <si>
    <t>082-00</t>
  </si>
  <si>
    <t>083-00</t>
  </si>
  <si>
    <t>084-00</t>
  </si>
  <si>
    <t xml:space="preserve">REMUNERACIONES </t>
  </si>
  <si>
    <t>00101SUELDOS PARA CARGOS FIJOS</t>
  </si>
  <si>
    <t>00105SUPLENCIAS</t>
  </si>
  <si>
    <t>00201TIEMPO EXTRAORDINARIO</t>
  </si>
  <si>
    <t>00301RETRIBUCION POR AÑOS SERVIDOS</t>
  </si>
  <si>
    <t>00302RESTRICCION AL EJERCICIO LIBERAL DE LA PROFESION</t>
  </si>
  <si>
    <t>00303DECIMOTERCER MES</t>
  </si>
  <si>
    <t>00304SALARIO ESCOLAR</t>
  </si>
  <si>
    <t>00399OTROS INCENTIVOS SALARIALES</t>
  </si>
  <si>
    <t>0040120007900CCSS CONTRIBUCION PATRONAL SEGURO SALUD</t>
  </si>
  <si>
    <t>0040120008100CCSS CONTRIBUCION PATRONAL SEGURO SALUD</t>
  </si>
  <si>
    <t>0040120008200CCSS CONTRIBUCION PATRONAL SEGURO SALUD</t>
  </si>
  <si>
    <t>0040520007900BANCO POPULAR Y DE DESARROLLO COMUNAL. (BPDC)</t>
  </si>
  <si>
    <t>0040520008100BANCO POPULAR Y DE DESARROLLO COMUNAL. (BPDC)</t>
  </si>
  <si>
    <t>0040520008200BANCO POPULAR Y DE DESARROLLO COMUNAL. (BPDC)</t>
  </si>
  <si>
    <t>0050120007900CCSS CONTRIBUCION PATRONAL SEGURO PENSIONES</t>
  </si>
  <si>
    <t>0050120008100CCSS CONTRIBUCION PATRONAL SEGURO PENSIONES</t>
  </si>
  <si>
    <t>0050120008200CCSS CONTRIBUCION PATRONAL SEGURO PENSIONES</t>
  </si>
  <si>
    <t>0050220007900CCSS APORTE PATRONAL REGIMEN PENSIONES</t>
  </si>
  <si>
    <t>0050220008100CCSS APORTE PATRONAL REGIMEN PENSIONES</t>
  </si>
  <si>
    <t>0050220008200CCSS APORTE PATRONAL REGIMEN PENSIONES</t>
  </si>
  <si>
    <t>0050320007900CCSS APORTE PATRONAL FONDO CAPITALIZACION LABORAL</t>
  </si>
  <si>
    <t>0050320008100CCSS APORTE PATRONAL FONDO CAPITALIZACION LABORAL</t>
  </si>
  <si>
    <t>0050320008200CCSS APORTE PATRONAL FONDO CAPITALIZACION LABORAL</t>
  </si>
  <si>
    <t>0050520007900ASOCIACION SOLIDARISTA DE EMPLEADOS DEL</t>
  </si>
  <si>
    <t>SERVICIOS</t>
  </si>
  <si>
    <t>10101ALQUILER DE EDIFICIOS, LOCALES Y TERRENOS</t>
  </si>
  <si>
    <t>10102ALQUILER DE MAQUINARIA, EQUIPO Y MOBILIARIO</t>
  </si>
  <si>
    <t>10103ALQUILER DE EQUIPO DE COMPUTO</t>
  </si>
  <si>
    <t>10201SERVICIO DE AGUA Y ALCANTARILLADO</t>
  </si>
  <si>
    <t>10202SERVICIO DE ENERGIA ELECTRICA</t>
  </si>
  <si>
    <t>10203SERVICIO DE CORREO</t>
  </si>
  <si>
    <t>10204SERVICIO DE TELECOMUNICACIONES</t>
  </si>
  <si>
    <t>10299OTROS SERVICIOS BASICOS</t>
  </si>
  <si>
    <t>10301INFORMACION</t>
  </si>
  <si>
    <t>10303IMPRESION, ENCUADERNACION Y OTROS</t>
  </si>
  <si>
    <t>10304TRANSPORTE DE BIENES</t>
  </si>
  <si>
    <t>10305SERVICIOS ADUANEROS</t>
  </si>
  <si>
    <t>10306COMIS. Y GASTOS POR SERV. FINANCIEROS Y</t>
  </si>
  <si>
    <t>10307SERVICIOS  DE TRANSFERENCIA ELECTRONICA DE</t>
  </si>
  <si>
    <t>10402SERVICIOS JURIDICOS</t>
  </si>
  <si>
    <t>10403SERVICIOS DE INGENIERIA Y ARQUITECTURA</t>
  </si>
  <si>
    <t>10404SERVICIOS EN CIENCIAS ECONOMICAS Y SOCIALES</t>
  </si>
  <si>
    <t>10406SERVICIOS GENERALES</t>
  </si>
  <si>
    <t>10499OTROS SERVICIOS DE GESTION Y APOYO</t>
  </si>
  <si>
    <t>10501TRANSPORTE DENTRO DEL PAIS</t>
  </si>
  <si>
    <t>10502VIATICOS DENTRO DEL PAIS</t>
  </si>
  <si>
    <t>10503TRANSPORTE EN EL EXTERIOR</t>
  </si>
  <si>
    <t>10504VIATICOS EN EL EXTERIOR</t>
  </si>
  <si>
    <t>10601SEGUROS</t>
  </si>
  <si>
    <t>10701ACTIVIDADES DE CAPACITACION</t>
  </si>
  <si>
    <t>10702ACTIVIDADES PROTOCOLARIAS Y SOCIALES</t>
  </si>
  <si>
    <t>10801MANTENIMIENTO DE EDIFICIOS, LOCALES Y TERRENOS</t>
  </si>
  <si>
    <t>10803MANTENIMIENTO DE INSTALACIONES Y OTRAS OBRAS</t>
  </si>
  <si>
    <t>10804MANT. Y REPARACION DE MAQUINARIA Y EQUIPO DE</t>
  </si>
  <si>
    <t>10805MANT. Y REPARACION DE EQUIPO DE TRANSPORTE</t>
  </si>
  <si>
    <t>10806MANT. Y REPARACION DE EQUIPO DE COMUNICAC.</t>
  </si>
  <si>
    <t>10807MANT. Y REPARACION DE EQUIPO Y MOBILIARIO DE</t>
  </si>
  <si>
    <t>10808MANT. Y REP. DE EQUIPO DE COMPUTO Y  SIST. DE</t>
  </si>
  <si>
    <t>10899MANTENIMIENTO Y REPARACION DE OTROS EQUIPOS</t>
  </si>
  <si>
    <t>19903GASTOS DE OFICINAS EN EL EXTERIOR</t>
  </si>
  <si>
    <t>19905DEDUCIBLES</t>
  </si>
  <si>
    <t>19999OTROS SERVICIOS NO ESPECIFICADOS</t>
  </si>
  <si>
    <t>MATERIALES Y SUMINISTROS</t>
  </si>
  <si>
    <t>20101COMBUSTIBLES Y LUBRICANTES</t>
  </si>
  <si>
    <t>20102PRODUCTOS FARMACEUTICOS Y MEDICINALES</t>
  </si>
  <si>
    <t>20104TINTAS, PINTURAS Y DILUYENTES</t>
  </si>
  <si>
    <t>20199OTROS PRODUCTOS QUIMICOS Y CONEXOS</t>
  </si>
  <si>
    <t>20203ALIMENTOS Y BEBIDAS</t>
  </si>
  <si>
    <t>20301MATERIALES Y PRODUCTOS METALICOS</t>
  </si>
  <si>
    <t>20304MAT. Y PROD. ELECTRICOS, TELEFONICOS Y DE COMPUTO</t>
  </si>
  <si>
    <t>20305MATERIALES Y PRODUCTOS DE VIDRIO</t>
  </si>
  <si>
    <t>20306MATERIALES Y PRODUCTOS DE PLASTICO</t>
  </si>
  <si>
    <t>20399OTROS MAT. Y PROD.DE USO EN LA CONSTRU. Y</t>
  </si>
  <si>
    <t>20401HERRAMIENTAS E INSTRUMENTOS</t>
  </si>
  <si>
    <t>20402REPUESTOS Y ACCESORIOS</t>
  </si>
  <si>
    <t>29901UTILES Y MATERIALES DE OFICINA Y COMPUTO</t>
  </si>
  <si>
    <t>29902UTILES Y MATERIALES MEDICO, HOSPITALARIO Y DE</t>
  </si>
  <si>
    <t>29903PRODUCTOS DE PAPEL, CARTON E IMPRESOS</t>
  </si>
  <si>
    <t>29904TEXTILES Y VESTUARIO</t>
  </si>
  <si>
    <t>29905UTILES Y MATERIALES DE LIMPIEZA</t>
  </si>
  <si>
    <t>29906UTILES Y MATERIALES DE RESGUARDO Y SEGURIDAD</t>
  </si>
  <si>
    <t>29907UTILES Y MATERIALES DE COCINA Y COMEDOR</t>
  </si>
  <si>
    <t>29999OTROS UTILES, MATERIALES Y SUMINISTROS DIVERSOS</t>
  </si>
  <si>
    <t>BIENES DURADEROS</t>
  </si>
  <si>
    <t>50101MAQUINARIA Y EQUIPO PARA LA PRODUCCION</t>
  </si>
  <si>
    <t>50103EQUIPO DE COMUNICACION</t>
  </si>
  <si>
    <t>50104EQUIPO Y MOBILIARIO DE OFICINA</t>
  </si>
  <si>
    <t>50105EQUIPO Y PROGRAMAS DE COMPUTO</t>
  </si>
  <si>
    <t>50106EQUIPO SANITARIO, DE LABORATORIO E INVESTIGACION</t>
  </si>
  <si>
    <t>50107EQUIPO Y MOBILIARIO EDUCACIONAL, DEP. Y</t>
  </si>
  <si>
    <t>50199MAQUINARIA, EQUIPO Y MOBILIARIO DIVERSO</t>
  </si>
  <si>
    <t>59903BIENES INTANGIBLES</t>
  </si>
  <si>
    <t xml:space="preserve">TRANSFERENCIAS CORRIENTES </t>
  </si>
  <si>
    <t>6010320007900CCSS CONTRIBUCION ESTATAL SEGURO PENSIONES</t>
  </si>
  <si>
    <t>6010320008100CCSS CONTRIBUCION ESTATAL SEGURO PENSIONES</t>
  </si>
  <si>
    <t>6010320008200CCSS CONTRIBUCION ESTATAL SEGURO PENSIONES</t>
  </si>
  <si>
    <t>6010320207900CCSS CONTRIBUCION ESTATAL SEGURO SALUD</t>
  </si>
  <si>
    <t>6010320208100CCSS CONTRIBUCION ESTATAL SEGURO SALUD</t>
  </si>
  <si>
    <t>6010320208200CCSS CONTRIBUCION ESTATAL SEGURO SALUD</t>
  </si>
  <si>
    <t>60203AYUDAS A FUNCIONARIOS</t>
  </si>
  <si>
    <t>60301PRESTACIONES LEGALES</t>
  </si>
  <si>
    <t>60399OTRAS PRESTACIONES</t>
  </si>
  <si>
    <t>60601INDEMNIZACIONES</t>
  </si>
  <si>
    <t>6070120008800ALTO COMISIONADO DE LAS NACIONES UNIDAS PARA LOS</t>
  </si>
  <si>
    <t>6070120808800ORGANIZACION INTERNACIONAL PARA LAS MIGRACIONES.</t>
  </si>
  <si>
    <t>6070121008800COMITE INTERNACIONAL DE LA CRUZ ROJA. (CICR).</t>
  </si>
  <si>
    <t>6070123108800INSTITUTO ITALO LATINOAMERICANO. (IILA).</t>
  </si>
  <si>
    <t>6070123208800FONDO POBLACIONES DE LAS NACIONES UNIDAS.</t>
  </si>
  <si>
    <t>6070123608800ORGANIZACION INTERNACIONAL PROSCRIPCION DE ARMAS</t>
  </si>
  <si>
    <t>6070123708800ORGANIZACION PARA LA PROHIBICION DE ARMAS</t>
  </si>
  <si>
    <t>6070123908800ORGANIZACION DE LAS NACIONES UNIDAS. (ONU).</t>
  </si>
  <si>
    <t>6070124008800PROGRAMA NACIONES UNIDAS PARA EL DESARROLLO.</t>
  </si>
  <si>
    <t>6070124108800CONFERENCIA DE LAS PARTES DEL TRATADO DE NO</t>
  </si>
  <si>
    <t>6070124208800PROGRAMA NACIONES UNIDAS PARA EL DESARROLLO.</t>
  </si>
  <si>
    <t>6070124408800PROGRAMA DE LAS NACIONES UNIDAS PARA EL</t>
  </si>
  <si>
    <t>6070124608800CORTE INTERAMERICANA DE DERECHOS HUMANOS.</t>
  </si>
  <si>
    <t>6070124808800TRIBUNAL INTERNACIONAL DE DERECHO DEL MAR.</t>
  </si>
  <si>
    <t>6070124908800AUTORIDAD INTERNACIONAL DE LOS FONDOS MARINOS.</t>
  </si>
  <si>
    <t>6070125208800INSTITUTO INTERAMERICANO DE DERECHOS HUMANOS.</t>
  </si>
  <si>
    <t>6070125408800FACULTAD LATINOAMERICANA DE CIENCIAS SOCIALES.</t>
  </si>
  <si>
    <t>6070125608800ORGANIZACION DE LOS ESTADOS AMERICANOS. (OEA).</t>
  </si>
  <si>
    <t>6070125808800ORGANIZACION DE ESTADOS AMERICANOS. (OEA FONDO</t>
  </si>
  <si>
    <t>6070125908800INSTITUTO PANAMERICANO DE GEOGRAFIA E HISTORIA.</t>
  </si>
  <si>
    <t>6070126108800SECRETARIA DE COOPERACION IBEROAMERICANA.</t>
  </si>
  <si>
    <t>6070126208800RELATORIA ESPECIAL PARA LA LIBERTAD DE EXPRESION</t>
  </si>
  <si>
    <t>6070126608800SECCION NACIONAL DEL INSTITUTO PANAMERICANO DE</t>
  </si>
  <si>
    <t>6070126708800ASOCIACION DE ESTADOS DEL CARIBE. (AEC).</t>
  </si>
  <si>
    <t>6070126808800SISTEMA DE LA INTEGRACION CENTROAMERICANA.</t>
  </si>
  <si>
    <t>6070126908800CORTE PERMANENTE DE ARBITRAJE.</t>
  </si>
  <si>
    <t>6070127008800ONU - MANTENIMIENTO DE LA PAZ Y TRIBUNALES</t>
  </si>
  <si>
    <t>6070127108800ALTO COMISIONADO PARA LOS DERECHOS HUMANOS.</t>
  </si>
  <si>
    <t>6070127508800ORGANIZACION DE LAS NACIONES UNIDAS. (ONU).</t>
  </si>
  <si>
    <t>6070127708800CORTE PENAL INTERNACIONAL.</t>
  </si>
  <si>
    <t>6070127808800ORGANIZACION INTERNACIONAL PARA LAS MIGRACIONES.</t>
  </si>
  <si>
    <t>6070127908800ORGANIZACION DEL TRATADO DE PROHIBICION COMPLETA</t>
  </si>
  <si>
    <t>6070128008800COMISION INTERNACIONAL HUMANITARIA DE ENCUESTA.</t>
  </si>
  <si>
    <t>6070128108800FONDO COMISION DE LIMITES DE LA PLATAFORMA</t>
  </si>
  <si>
    <t>6070128208800UNIVERSIDAD PARA LA PAZ.</t>
  </si>
  <si>
    <t>6070128508800CONFERENCIA DE LA HAYA DE DERECHO INTERNACIONAL</t>
  </si>
  <si>
    <t>6070128708800CONVENCION SOBRE LA PROHIBICION DE MINAS</t>
  </si>
  <si>
    <t>6070128908800CONVENCION SOBRE CIERTAS ARMAS CONVENCIONALES.</t>
  </si>
  <si>
    <t>6070129108800CONVENCION SOBRE LA PROHIBICION DE MUNICIONES DE</t>
  </si>
  <si>
    <t>6070129308800CONVENCION DE ARMAS BIOLOGICAS.</t>
  </si>
  <si>
    <t>6070129708800ORGANIZACION INTERNACIONAL DE LA FRANCOFONIA</t>
  </si>
  <si>
    <t>6070129808800COMISION INTERAMERICANA DE DERECHOS HUMANOS.</t>
  </si>
  <si>
    <t>6070129908800TRATADO SOBRE COMERCIO DE ARMAS. (ATT).</t>
  </si>
  <si>
    <t>6070130008800COMISION ECONOMICA PARA AMERCIA LATINA Y EL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</si>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</sst>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43" fontId="2" fillId="0" borderId="0" xfId="0" applyNumberFormat="1" applyFont="1"/>
    <xf numFmtId="0" fontId="2" fillId="0" borderId="0" xfId="0" applyFont="1"/>
    <xf numFmtId="43" fontId="2" fillId="0" borderId="0" xfId="1" applyFont="1"/>
    <xf numFmtId="43" fontId="0" fillId="0" borderId="0" xfId="1" applyFont="1"/>
    <xf numFmtId="9" fontId="0" fillId="0" borderId="0" xfId="2" applyFont="1"/>
    <xf numFmtId="43" fontId="0" fillId="0" borderId="0" xfId="0" applyNumberForma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24C7A-3921-4B52-87C0-004C68D69332}">
  <dimension ref="A3:R154"/>
  <sheetViews>
    <sheetView tabSelected="1" workbookViewId="0">
      <selection activeCell="A5" sqref="A5"/>
    </sheetView>
  </sheetViews>
  <sheetFormatPr baseColWidth="10" defaultRowHeight="14.4" x14ac:dyDescent="0.3"/>
  <cols>
    <col min="2" max="2" width="64.21875" bestFit="1" customWidth="1"/>
    <col min="3" max="4" width="17.21875" bestFit="1" customWidth="1"/>
    <col min="5" max="5" width="16.21875" bestFit="1" customWidth="1"/>
    <col min="6" max="7" width="17.21875" bestFit="1" customWidth="1"/>
    <col min="10" max="10" width="16.44140625" bestFit="1" customWidth="1"/>
    <col min="12" max="12" width="5.6640625" customWidth="1"/>
    <col min="13" max="13" width="14.6640625" bestFit="1" customWidth="1"/>
    <col min="14" max="14" width="13.6640625" bestFit="1" customWidth="1"/>
    <col min="15" max="18" width="14.6640625" bestFit="1" customWidth="1"/>
  </cols>
  <sheetData>
    <row r="3" spans="1:18" x14ac:dyDescent="0.3">
      <c r="J3" s="1">
        <f>J154</f>
        <v>1178772408.767</v>
      </c>
      <c r="M3" s="1">
        <f>SUM(N3:R3)</f>
        <v>356410623</v>
      </c>
      <c r="N3" s="1">
        <f>N154</f>
        <v>49055860</v>
      </c>
      <c r="O3" s="1">
        <f>O154</f>
        <v>214780500</v>
      </c>
      <c r="P3" s="1">
        <f>P154</f>
        <v>61560958</v>
      </c>
      <c r="Q3" s="1">
        <f>Q154</f>
        <v>6452248</v>
      </c>
      <c r="R3" s="1">
        <f>R154</f>
        <v>24561057</v>
      </c>
    </row>
    <row r="5" spans="1:18" x14ac:dyDescent="0.3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I5" s="2" t="s">
        <v>7</v>
      </c>
      <c r="J5" s="2" t="s">
        <v>8</v>
      </c>
      <c r="K5" s="2" t="s">
        <v>9</v>
      </c>
      <c r="N5" s="2" t="s">
        <v>10</v>
      </c>
      <c r="O5" s="2" t="s">
        <v>11</v>
      </c>
      <c r="P5" s="2" t="s">
        <v>12</v>
      </c>
      <c r="Q5" s="2" t="s">
        <v>13</v>
      </c>
      <c r="R5" s="2" t="s">
        <v>14</v>
      </c>
    </row>
    <row r="6" spans="1:18" x14ac:dyDescent="0.3">
      <c r="A6" s="2" t="s">
        <v>15</v>
      </c>
      <c r="C6" s="1">
        <f>SUM(C7:C30)</f>
        <v>17765050300</v>
      </c>
      <c r="D6" s="1">
        <f t="shared" ref="D6:G6" si="0">SUM(D7:D30)</f>
        <v>16974724777</v>
      </c>
      <c r="E6" s="1">
        <f t="shared" si="0"/>
        <v>1797852593.27</v>
      </c>
      <c r="F6" s="1">
        <f t="shared" si="0"/>
        <v>5480473324.1400003</v>
      </c>
      <c r="G6" s="1">
        <f t="shared" si="0"/>
        <v>9696398859.5900002</v>
      </c>
      <c r="J6" s="1">
        <f t="shared" ref="J6" si="1">SUM(J7:J30)</f>
        <v>54697271.945999995</v>
      </c>
      <c r="M6" s="1">
        <f>SUM(N6:R6)</f>
        <v>0</v>
      </c>
      <c r="N6" s="3">
        <f t="shared" ref="N6:R6" si="2">SUM(N7:N30)</f>
        <v>0</v>
      </c>
      <c r="O6" s="3">
        <f t="shared" si="2"/>
        <v>0</v>
      </c>
      <c r="P6" s="3">
        <f t="shared" si="2"/>
        <v>0</v>
      </c>
      <c r="Q6" s="3">
        <f t="shared" si="2"/>
        <v>0</v>
      </c>
      <c r="R6" s="3">
        <f t="shared" si="2"/>
        <v>0</v>
      </c>
    </row>
    <row r="7" spans="1:18" x14ac:dyDescent="0.3">
      <c r="B7" t="s">
        <v>16</v>
      </c>
      <c r="C7" s="4">
        <v>11617127924</v>
      </c>
      <c r="D7" s="4">
        <v>11037393995</v>
      </c>
      <c r="E7" s="4">
        <v>0</v>
      </c>
      <c r="F7" s="4">
        <v>3700954097.8800001</v>
      </c>
      <c r="G7" s="4">
        <v>7336439897.1199999</v>
      </c>
      <c r="I7" s="5"/>
      <c r="J7" s="6">
        <f>G7*I7</f>
        <v>0</v>
      </c>
      <c r="M7" s="6">
        <f t="shared" ref="M7:M70" si="3">SUM(N7:R7)</f>
        <v>0</v>
      </c>
      <c r="N7" s="4"/>
      <c r="O7" s="4"/>
      <c r="P7" s="4"/>
      <c r="Q7" s="4"/>
      <c r="R7" s="4"/>
    </row>
    <row r="8" spans="1:18" x14ac:dyDescent="0.3">
      <c r="B8" t="s">
        <v>17</v>
      </c>
      <c r="C8" s="4">
        <v>15000000</v>
      </c>
      <c r="D8" s="4">
        <v>15000000</v>
      </c>
      <c r="E8" s="4">
        <v>0</v>
      </c>
      <c r="F8" s="4">
        <v>8638311.6500000004</v>
      </c>
      <c r="G8" s="4">
        <v>6361688.3499999996</v>
      </c>
      <c r="I8" s="5"/>
      <c r="J8" s="6">
        <f t="shared" ref="J8:J30" si="4">G8*I8</f>
        <v>0</v>
      </c>
      <c r="M8" s="6">
        <f t="shared" si="3"/>
        <v>0</v>
      </c>
      <c r="N8" s="4"/>
      <c r="O8" s="4"/>
      <c r="P8" s="4"/>
      <c r="Q8" s="4"/>
      <c r="R8" s="4"/>
    </row>
    <row r="9" spans="1:18" x14ac:dyDescent="0.3">
      <c r="B9" t="s">
        <v>18</v>
      </c>
      <c r="C9" s="4">
        <v>20000000</v>
      </c>
      <c r="D9" s="4">
        <v>16000000</v>
      </c>
      <c r="E9" s="4">
        <v>0</v>
      </c>
      <c r="F9" s="4">
        <v>2976970</v>
      </c>
      <c r="G9" s="4">
        <v>13023030</v>
      </c>
      <c r="I9" s="5">
        <v>0.4</v>
      </c>
      <c r="J9" s="6">
        <f t="shared" si="4"/>
        <v>5209212</v>
      </c>
      <c r="M9" s="6">
        <f t="shared" si="3"/>
        <v>0</v>
      </c>
      <c r="N9" s="4"/>
      <c r="O9" s="4"/>
      <c r="P9" s="4"/>
      <c r="Q9" s="4"/>
      <c r="R9" s="4"/>
    </row>
    <row r="10" spans="1:18" x14ac:dyDescent="0.3">
      <c r="B10" t="s">
        <v>19</v>
      </c>
      <c r="C10" s="4">
        <v>672244000</v>
      </c>
      <c r="D10" s="4">
        <v>672244000</v>
      </c>
      <c r="E10" s="4">
        <v>0</v>
      </c>
      <c r="F10" s="4">
        <v>226704156.82999998</v>
      </c>
      <c r="G10" s="4">
        <v>445539843.16999996</v>
      </c>
      <c r="I10" s="5"/>
      <c r="J10" s="6">
        <f t="shared" si="4"/>
        <v>0</v>
      </c>
      <c r="M10" s="6">
        <f t="shared" si="3"/>
        <v>0</v>
      </c>
      <c r="N10" s="4"/>
      <c r="O10" s="4"/>
      <c r="P10" s="4"/>
      <c r="Q10" s="4"/>
      <c r="R10" s="4"/>
    </row>
    <row r="11" spans="1:18" x14ac:dyDescent="0.3">
      <c r="B11" t="s">
        <v>20</v>
      </c>
      <c r="C11" s="4">
        <v>915238550</v>
      </c>
      <c r="D11" s="4">
        <v>891856205</v>
      </c>
      <c r="E11" s="4">
        <v>0</v>
      </c>
      <c r="F11" s="4">
        <v>308582696.58000004</v>
      </c>
      <c r="G11" s="4">
        <v>583273508.42000008</v>
      </c>
      <c r="I11" s="5"/>
      <c r="J11" s="6">
        <f t="shared" si="4"/>
        <v>0</v>
      </c>
      <c r="M11" s="6">
        <f t="shared" si="3"/>
        <v>0</v>
      </c>
      <c r="N11" s="4"/>
      <c r="O11" s="4"/>
      <c r="P11" s="4"/>
      <c r="Q11" s="4"/>
      <c r="R11" s="4"/>
    </row>
    <row r="12" spans="1:18" x14ac:dyDescent="0.3">
      <c r="B12" t="s">
        <v>21</v>
      </c>
      <c r="C12" s="4">
        <v>1149549184</v>
      </c>
      <c r="D12" s="4">
        <v>1096002450</v>
      </c>
      <c r="E12" s="4">
        <v>0</v>
      </c>
      <c r="F12" s="4">
        <v>0</v>
      </c>
      <c r="G12" s="4">
        <v>1096002450</v>
      </c>
      <c r="I12" s="5"/>
      <c r="J12" s="6">
        <f t="shared" si="4"/>
        <v>0</v>
      </c>
      <c r="M12" s="6">
        <f t="shared" si="3"/>
        <v>0</v>
      </c>
      <c r="N12" s="4"/>
      <c r="O12" s="4"/>
      <c r="P12" s="4"/>
      <c r="Q12" s="4"/>
      <c r="R12" s="4"/>
    </row>
    <row r="13" spans="1:18" x14ac:dyDescent="0.3">
      <c r="B13" t="s">
        <v>22</v>
      </c>
      <c r="C13" s="4">
        <v>287100000</v>
      </c>
      <c r="D13" s="4">
        <v>287100000</v>
      </c>
      <c r="E13" s="4">
        <v>0</v>
      </c>
      <c r="F13" s="4">
        <v>236301757.29000002</v>
      </c>
      <c r="G13" s="4">
        <v>50798242.709999993</v>
      </c>
      <c r="I13" s="5"/>
      <c r="J13" s="6">
        <f t="shared" si="4"/>
        <v>0</v>
      </c>
      <c r="M13" s="6">
        <f t="shared" si="3"/>
        <v>0</v>
      </c>
      <c r="N13" s="4"/>
      <c r="O13" s="4"/>
      <c r="P13" s="4"/>
      <c r="Q13" s="4"/>
      <c r="R13" s="4"/>
    </row>
    <row r="14" spans="1:18" x14ac:dyDescent="0.3">
      <c r="B14" t="s">
        <v>23</v>
      </c>
      <c r="C14" s="4">
        <v>239975000</v>
      </c>
      <c r="D14" s="4">
        <v>235661982</v>
      </c>
      <c r="E14" s="4">
        <v>0</v>
      </c>
      <c r="F14" s="4">
        <v>70701782.180000007</v>
      </c>
      <c r="G14" s="4">
        <v>164960199.81999999</v>
      </c>
      <c r="I14" s="5">
        <v>0.3</v>
      </c>
      <c r="J14" s="6">
        <f t="shared" si="4"/>
        <v>49488059.945999995</v>
      </c>
      <c r="M14" s="6">
        <f t="shared" si="3"/>
        <v>0</v>
      </c>
      <c r="N14" s="4"/>
      <c r="O14" s="4"/>
      <c r="P14" s="4"/>
      <c r="Q14" s="4"/>
      <c r="R14" s="4"/>
    </row>
    <row r="15" spans="1:18" x14ac:dyDescent="0.3">
      <c r="B15" t="s">
        <v>24</v>
      </c>
      <c r="C15" s="4">
        <v>183351033</v>
      </c>
      <c r="D15" s="4">
        <v>177565510</v>
      </c>
      <c r="E15" s="4">
        <v>105730646</v>
      </c>
      <c r="F15" s="4">
        <v>71834864</v>
      </c>
      <c r="G15" s="4">
        <v>0</v>
      </c>
      <c r="I15" s="5"/>
      <c r="J15" s="6">
        <f t="shared" si="4"/>
        <v>0</v>
      </c>
      <c r="M15" s="6">
        <f t="shared" si="3"/>
        <v>0</v>
      </c>
      <c r="N15" s="4"/>
      <c r="O15" s="4"/>
      <c r="P15" s="4"/>
      <c r="Q15" s="4"/>
      <c r="R15" s="4"/>
    </row>
    <row r="16" spans="1:18" x14ac:dyDescent="0.3">
      <c r="B16" t="s">
        <v>25</v>
      </c>
      <c r="C16" s="4">
        <v>897882286</v>
      </c>
      <c r="D16" s="4">
        <v>852609564</v>
      </c>
      <c r="E16" s="4">
        <v>577552597</v>
      </c>
      <c r="F16" s="4">
        <v>275056967</v>
      </c>
      <c r="G16" s="4">
        <v>0</v>
      </c>
      <c r="I16" s="5"/>
      <c r="J16" s="6">
        <f t="shared" si="4"/>
        <v>0</v>
      </c>
      <c r="M16" s="6">
        <f t="shared" si="3"/>
        <v>0</v>
      </c>
      <c r="N16" s="4"/>
      <c r="O16" s="4"/>
      <c r="P16" s="4"/>
      <c r="Q16" s="4"/>
      <c r="R16" s="4"/>
    </row>
    <row r="17" spans="1:18" x14ac:dyDescent="0.3">
      <c r="B17" t="s">
        <v>26</v>
      </c>
      <c r="C17" s="4">
        <v>192185087</v>
      </c>
      <c r="D17" s="4">
        <v>183782671</v>
      </c>
      <c r="E17" s="4">
        <v>124398698</v>
      </c>
      <c r="F17" s="4">
        <v>59383973</v>
      </c>
      <c r="G17" s="4">
        <v>0</v>
      </c>
      <c r="I17" s="5"/>
      <c r="J17" s="6">
        <f t="shared" si="4"/>
        <v>0</v>
      </c>
      <c r="M17" s="6">
        <f t="shared" si="3"/>
        <v>0</v>
      </c>
      <c r="N17" s="4"/>
      <c r="O17" s="4"/>
      <c r="P17" s="4"/>
      <c r="Q17" s="4"/>
      <c r="R17" s="4"/>
    </row>
    <row r="18" spans="1:18" x14ac:dyDescent="0.3">
      <c r="B18" t="s">
        <v>27</v>
      </c>
      <c r="C18" s="4">
        <v>9910867</v>
      </c>
      <c r="D18" s="4">
        <v>9598137</v>
      </c>
      <c r="E18" s="4">
        <v>5715287</v>
      </c>
      <c r="F18" s="4">
        <v>3882850</v>
      </c>
      <c r="G18" s="4">
        <v>0</v>
      </c>
      <c r="I18" s="5"/>
      <c r="J18" s="6">
        <f t="shared" si="4"/>
        <v>0</v>
      </c>
      <c r="M18" s="6">
        <f t="shared" si="3"/>
        <v>0</v>
      </c>
      <c r="N18" s="4"/>
      <c r="O18" s="4"/>
      <c r="P18" s="4"/>
      <c r="Q18" s="4"/>
      <c r="R18" s="4"/>
    </row>
    <row r="19" spans="1:18" x14ac:dyDescent="0.3">
      <c r="B19" t="s">
        <v>28</v>
      </c>
      <c r="C19" s="4">
        <v>48534178</v>
      </c>
      <c r="D19" s="4">
        <v>46087004</v>
      </c>
      <c r="E19" s="4">
        <v>31221221</v>
      </c>
      <c r="F19" s="4">
        <v>14865783</v>
      </c>
      <c r="G19" s="4">
        <v>0</v>
      </c>
      <c r="I19" s="5"/>
      <c r="J19" s="6">
        <f t="shared" si="4"/>
        <v>0</v>
      </c>
      <c r="M19" s="6">
        <f t="shared" si="3"/>
        <v>0</v>
      </c>
      <c r="N19" s="4"/>
      <c r="O19" s="4"/>
      <c r="P19" s="4"/>
      <c r="Q19" s="4"/>
      <c r="R19" s="4"/>
    </row>
    <row r="20" spans="1:18" x14ac:dyDescent="0.3">
      <c r="B20" t="s">
        <v>29</v>
      </c>
      <c r="C20" s="4">
        <v>10388383</v>
      </c>
      <c r="D20" s="4">
        <v>9934199</v>
      </c>
      <c r="E20" s="4">
        <v>6724258</v>
      </c>
      <c r="F20" s="4">
        <v>3209941</v>
      </c>
      <c r="G20" s="4">
        <v>0</v>
      </c>
      <c r="I20" s="5"/>
      <c r="J20" s="6">
        <f t="shared" si="4"/>
        <v>0</v>
      </c>
      <c r="M20" s="6">
        <f t="shared" si="3"/>
        <v>0</v>
      </c>
      <c r="N20" s="4"/>
      <c r="O20" s="4"/>
      <c r="P20" s="4"/>
      <c r="Q20" s="4"/>
      <c r="R20" s="4"/>
    </row>
    <row r="21" spans="1:18" x14ac:dyDescent="0.3">
      <c r="B21" t="s">
        <v>30</v>
      </c>
      <c r="C21" s="4">
        <v>104064100</v>
      </c>
      <c r="D21" s="4">
        <v>100780425</v>
      </c>
      <c r="E21" s="4">
        <v>60448270</v>
      </c>
      <c r="F21" s="4">
        <v>40332155</v>
      </c>
      <c r="G21" s="4">
        <v>0</v>
      </c>
      <c r="I21" s="5"/>
      <c r="J21" s="6">
        <f t="shared" si="4"/>
        <v>0</v>
      </c>
      <c r="M21" s="6">
        <f t="shared" si="3"/>
        <v>0</v>
      </c>
      <c r="N21" s="4"/>
      <c r="O21" s="4"/>
      <c r="P21" s="4"/>
      <c r="Q21" s="4"/>
      <c r="R21" s="4"/>
    </row>
    <row r="22" spans="1:18" x14ac:dyDescent="0.3">
      <c r="B22" t="s">
        <v>31</v>
      </c>
      <c r="C22" s="4">
        <v>509608865</v>
      </c>
      <c r="D22" s="4">
        <v>483913536</v>
      </c>
      <c r="E22" s="4">
        <v>328837823</v>
      </c>
      <c r="F22" s="4">
        <v>155075713</v>
      </c>
      <c r="G22" s="4">
        <v>0</v>
      </c>
      <c r="I22" s="5"/>
      <c r="J22" s="6">
        <f t="shared" si="4"/>
        <v>0</v>
      </c>
      <c r="M22" s="6">
        <f t="shared" si="3"/>
        <v>0</v>
      </c>
      <c r="N22" s="4"/>
      <c r="O22" s="4"/>
      <c r="P22" s="4"/>
      <c r="Q22" s="4"/>
      <c r="R22" s="4"/>
    </row>
    <row r="23" spans="1:18" x14ac:dyDescent="0.3">
      <c r="B23" t="s">
        <v>32</v>
      </c>
      <c r="C23" s="4">
        <v>109078022</v>
      </c>
      <c r="D23" s="4">
        <v>104309083</v>
      </c>
      <c r="E23" s="4">
        <v>70971487</v>
      </c>
      <c r="F23" s="4">
        <v>33337596</v>
      </c>
      <c r="G23" s="4">
        <v>0</v>
      </c>
      <c r="I23" s="5"/>
      <c r="J23" s="6">
        <f t="shared" si="4"/>
        <v>0</v>
      </c>
      <c r="M23" s="6">
        <f t="shared" si="3"/>
        <v>0</v>
      </c>
      <c r="N23" s="4"/>
      <c r="O23" s="4"/>
      <c r="P23" s="4"/>
      <c r="Q23" s="4"/>
      <c r="R23" s="4"/>
    </row>
    <row r="24" spans="1:18" x14ac:dyDescent="0.3">
      <c r="B24" t="s">
        <v>33</v>
      </c>
      <c r="C24" s="4">
        <v>29732600</v>
      </c>
      <c r="D24" s="4">
        <v>28794408</v>
      </c>
      <c r="E24" s="4">
        <v>17145850</v>
      </c>
      <c r="F24" s="4">
        <v>11648558</v>
      </c>
      <c r="G24" s="4">
        <v>0</v>
      </c>
      <c r="I24" s="5"/>
      <c r="J24" s="6">
        <f t="shared" si="4"/>
        <v>0</v>
      </c>
      <c r="M24" s="6">
        <f t="shared" si="3"/>
        <v>0</v>
      </c>
      <c r="N24" s="4"/>
      <c r="O24" s="4"/>
      <c r="P24" s="4"/>
      <c r="Q24" s="4"/>
      <c r="R24" s="4"/>
    </row>
    <row r="25" spans="1:18" x14ac:dyDescent="0.3">
      <c r="B25" t="s">
        <v>34</v>
      </c>
      <c r="C25" s="4">
        <v>145602533</v>
      </c>
      <c r="D25" s="4">
        <v>138261011</v>
      </c>
      <c r="E25" s="4">
        <v>93663441</v>
      </c>
      <c r="F25" s="4">
        <v>44597570</v>
      </c>
      <c r="G25" s="4">
        <v>0</v>
      </c>
      <c r="I25" s="5"/>
      <c r="J25" s="6">
        <f t="shared" si="4"/>
        <v>0</v>
      </c>
      <c r="M25" s="6">
        <f t="shared" si="3"/>
        <v>0</v>
      </c>
      <c r="N25" s="4"/>
      <c r="O25" s="4"/>
      <c r="P25" s="4"/>
      <c r="Q25" s="4"/>
      <c r="R25" s="4"/>
    </row>
    <row r="26" spans="1:18" x14ac:dyDescent="0.3">
      <c r="B26" t="s">
        <v>35</v>
      </c>
      <c r="C26" s="4">
        <v>31165149</v>
      </c>
      <c r="D26" s="4">
        <v>29802595</v>
      </c>
      <c r="E26" s="4">
        <v>20172738</v>
      </c>
      <c r="F26" s="4">
        <v>9629857</v>
      </c>
      <c r="G26" s="4">
        <v>0</v>
      </c>
      <c r="I26" s="5"/>
      <c r="J26" s="6">
        <f t="shared" si="4"/>
        <v>0</v>
      </c>
      <c r="M26" s="6">
        <f t="shared" si="3"/>
        <v>0</v>
      </c>
      <c r="N26" s="4"/>
      <c r="O26" s="4"/>
      <c r="P26" s="4"/>
      <c r="Q26" s="4"/>
      <c r="R26" s="4"/>
    </row>
    <row r="27" spans="1:18" x14ac:dyDescent="0.3">
      <c r="B27" t="s">
        <v>36</v>
      </c>
      <c r="C27" s="4">
        <v>59465200</v>
      </c>
      <c r="D27" s="4">
        <v>57588815</v>
      </c>
      <c r="E27" s="4">
        <v>34291688</v>
      </c>
      <c r="F27" s="4">
        <v>23297127</v>
      </c>
      <c r="G27" s="4">
        <v>0</v>
      </c>
      <c r="I27" s="5"/>
      <c r="J27" s="6">
        <f t="shared" si="4"/>
        <v>0</v>
      </c>
      <c r="M27" s="6">
        <f t="shared" si="3"/>
        <v>0</v>
      </c>
      <c r="N27" s="4"/>
      <c r="O27" s="4"/>
      <c r="P27" s="4"/>
      <c r="Q27" s="4"/>
      <c r="R27" s="4"/>
    </row>
    <row r="28" spans="1:18" x14ac:dyDescent="0.3">
      <c r="B28" t="s">
        <v>37</v>
      </c>
      <c r="C28" s="4">
        <v>291205066</v>
      </c>
      <c r="D28" s="4">
        <v>276522021</v>
      </c>
      <c r="E28" s="4">
        <v>187327305</v>
      </c>
      <c r="F28" s="4">
        <v>89194716</v>
      </c>
      <c r="G28" s="4">
        <v>0</v>
      </c>
      <c r="I28" s="5"/>
      <c r="J28" s="6">
        <f t="shared" si="4"/>
        <v>0</v>
      </c>
      <c r="M28" s="6">
        <f t="shared" si="3"/>
        <v>0</v>
      </c>
      <c r="N28" s="4"/>
      <c r="O28" s="4"/>
      <c r="P28" s="4"/>
      <c r="Q28" s="4"/>
      <c r="R28" s="4"/>
    </row>
    <row r="29" spans="1:18" x14ac:dyDescent="0.3">
      <c r="B29" t="s">
        <v>38</v>
      </c>
      <c r="C29" s="4">
        <v>62330299</v>
      </c>
      <c r="D29" s="4">
        <v>59605192</v>
      </c>
      <c r="E29" s="4">
        <v>40345522</v>
      </c>
      <c r="F29" s="4">
        <v>19259670</v>
      </c>
      <c r="G29" s="4">
        <v>0</v>
      </c>
      <c r="I29" s="5"/>
      <c r="J29" s="6">
        <f t="shared" si="4"/>
        <v>0</v>
      </c>
      <c r="M29" s="6">
        <f t="shared" si="3"/>
        <v>0</v>
      </c>
      <c r="N29" s="4"/>
      <c r="O29" s="4"/>
      <c r="P29" s="4"/>
      <c r="Q29" s="4"/>
      <c r="R29" s="4"/>
    </row>
    <row r="30" spans="1:18" x14ac:dyDescent="0.3">
      <c r="B30" t="s">
        <v>39</v>
      </c>
      <c r="C30" s="4">
        <v>164311974</v>
      </c>
      <c r="D30" s="4">
        <v>164311974</v>
      </c>
      <c r="E30" s="4">
        <v>93305762.269999996</v>
      </c>
      <c r="F30" s="4">
        <v>71006211.730000004</v>
      </c>
      <c r="G30" s="4">
        <v>0</v>
      </c>
      <c r="I30" s="5"/>
      <c r="J30" s="6">
        <f t="shared" si="4"/>
        <v>0</v>
      </c>
      <c r="M30" s="6">
        <f t="shared" si="3"/>
        <v>0</v>
      </c>
      <c r="N30" s="4"/>
      <c r="O30" s="4"/>
      <c r="P30" s="4"/>
      <c r="Q30" s="4"/>
      <c r="R30" s="4"/>
    </row>
    <row r="31" spans="1:18" x14ac:dyDescent="0.3">
      <c r="A31" s="2" t="s">
        <v>40</v>
      </c>
      <c r="B31" s="2"/>
      <c r="C31" s="1">
        <f>SUM(C32:C68)</f>
        <v>6843741992</v>
      </c>
      <c r="D31" s="1">
        <f t="shared" ref="D31:G31" si="5">SUM(D32:D68)</f>
        <v>6781341992</v>
      </c>
      <c r="E31" s="1">
        <f t="shared" si="5"/>
        <v>255207654.01999998</v>
      </c>
      <c r="F31" s="1">
        <f t="shared" si="5"/>
        <v>3861510503.48</v>
      </c>
      <c r="G31" s="1">
        <f t="shared" si="5"/>
        <v>2627763169.4500003</v>
      </c>
      <c r="I31" s="5"/>
      <c r="J31" s="1">
        <f t="shared" ref="J31" si="6">SUM(J32:J68)</f>
        <v>865094533.005</v>
      </c>
      <c r="M31" s="1">
        <f t="shared" si="3"/>
        <v>345751591</v>
      </c>
      <c r="N31" s="3">
        <f t="shared" ref="N31:R31" si="7">SUM(N32:N68)</f>
        <v>46288292</v>
      </c>
      <c r="O31" s="3">
        <f t="shared" si="7"/>
        <v>214335500</v>
      </c>
      <c r="P31" s="3">
        <f t="shared" si="7"/>
        <v>61210958</v>
      </c>
      <c r="Q31" s="3">
        <f t="shared" si="7"/>
        <v>6365755</v>
      </c>
      <c r="R31" s="3">
        <f t="shared" si="7"/>
        <v>17551086</v>
      </c>
    </row>
    <row r="32" spans="1:18" x14ac:dyDescent="0.3">
      <c r="B32" t="s">
        <v>41</v>
      </c>
      <c r="C32" s="4">
        <v>34756000</v>
      </c>
      <c r="D32" s="4">
        <v>34756000</v>
      </c>
      <c r="E32" s="4">
        <v>1742920</v>
      </c>
      <c r="F32" s="4">
        <v>24224180</v>
      </c>
      <c r="G32" s="4">
        <v>8788900</v>
      </c>
      <c r="I32" s="5">
        <v>0</v>
      </c>
      <c r="J32" s="6">
        <f t="shared" ref="J32:J56" si="8">G32*I32</f>
        <v>0</v>
      </c>
      <c r="M32" s="6">
        <f t="shared" si="3"/>
        <v>500000</v>
      </c>
      <c r="N32" s="4"/>
      <c r="O32" s="4"/>
      <c r="P32" s="4"/>
      <c r="Q32" s="4"/>
      <c r="R32" s="4">
        <v>500000</v>
      </c>
    </row>
    <row r="33" spans="2:18" x14ac:dyDescent="0.3">
      <c r="B33" t="s">
        <v>42</v>
      </c>
      <c r="C33" s="4">
        <v>1000000</v>
      </c>
      <c r="D33" s="4">
        <v>1000000</v>
      </c>
      <c r="E33" s="4">
        <v>0</v>
      </c>
      <c r="F33" s="4">
        <v>0</v>
      </c>
      <c r="G33" s="4">
        <v>1000000</v>
      </c>
      <c r="I33" s="5">
        <v>0.5</v>
      </c>
      <c r="J33" s="6">
        <f t="shared" si="8"/>
        <v>500000</v>
      </c>
      <c r="M33" s="6">
        <f t="shared" si="3"/>
        <v>0</v>
      </c>
      <c r="N33" s="4"/>
      <c r="O33" s="4"/>
      <c r="P33" s="4"/>
      <c r="Q33" s="4"/>
      <c r="R33" s="4"/>
    </row>
    <row r="34" spans="2:18" x14ac:dyDescent="0.3">
      <c r="B34" t="s">
        <v>43</v>
      </c>
      <c r="C34" s="4">
        <v>85119093</v>
      </c>
      <c r="D34" s="4">
        <v>83119093</v>
      </c>
      <c r="E34" s="4">
        <v>1372536</v>
      </c>
      <c r="F34" s="4">
        <v>25818751.68</v>
      </c>
      <c r="G34" s="4">
        <v>48935956.719999999</v>
      </c>
      <c r="I34" s="5">
        <v>0.1</v>
      </c>
      <c r="J34" s="6">
        <f t="shared" si="8"/>
        <v>4893595.6720000003</v>
      </c>
      <c r="M34" s="6">
        <f t="shared" si="3"/>
        <v>0</v>
      </c>
      <c r="N34" s="4"/>
      <c r="O34" s="4"/>
      <c r="P34" s="4"/>
      <c r="Q34" s="4"/>
      <c r="R34" s="4"/>
    </row>
    <row r="35" spans="2:18" x14ac:dyDescent="0.3">
      <c r="B35" t="s">
        <v>44</v>
      </c>
      <c r="C35" s="4">
        <v>35000000</v>
      </c>
      <c r="D35" s="4">
        <v>35000000</v>
      </c>
      <c r="E35" s="4">
        <v>8761020</v>
      </c>
      <c r="F35" s="4">
        <v>7738980</v>
      </c>
      <c r="G35" s="4">
        <v>18500000</v>
      </c>
      <c r="I35" s="5">
        <v>0.15</v>
      </c>
      <c r="J35" s="6">
        <f t="shared" si="8"/>
        <v>2775000</v>
      </c>
      <c r="M35" s="6">
        <f t="shared" si="3"/>
        <v>0</v>
      </c>
      <c r="N35" s="4"/>
      <c r="O35" s="4"/>
      <c r="P35" s="4"/>
      <c r="Q35" s="4"/>
      <c r="R35" s="4"/>
    </row>
    <row r="36" spans="2:18" x14ac:dyDescent="0.3">
      <c r="B36" t="s">
        <v>45</v>
      </c>
      <c r="C36" s="4">
        <v>45000000</v>
      </c>
      <c r="D36" s="4">
        <v>45000000</v>
      </c>
      <c r="E36" s="4">
        <v>5425676.2999999998</v>
      </c>
      <c r="F36" s="4">
        <v>16572595.699999999</v>
      </c>
      <c r="G36" s="4">
        <v>23001728</v>
      </c>
      <c r="I36" s="5">
        <v>0.15</v>
      </c>
      <c r="J36" s="6">
        <f t="shared" si="8"/>
        <v>3450259.1999999997</v>
      </c>
      <c r="M36" s="6">
        <f t="shared" si="3"/>
        <v>0</v>
      </c>
      <c r="N36" s="4"/>
      <c r="O36" s="4"/>
      <c r="P36" s="4"/>
      <c r="Q36" s="4"/>
      <c r="R36" s="4"/>
    </row>
    <row r="37" spans="2:18" x14ac:dyDescent="0.3">
      <c r="B37" t="s">
        <v>46</v>
      </c>
      <c r="C37" s="4">
        <v>6718000</v>
      </c>
      <c r="D37" s="4">
        <v>6718000</v>
      </c>
      <c r="E37" s="4">
        <v>974705.82</v>
      </c>
      <c r="F37" s="4">
        <v>18927.5</v>
      </c>
      <c r="G37" s="4">
        <v>5724366.6799999997</v>
      </c>
      <c r="I37" s="5">
        <v>0.6</v>
      </c>
      <c r="J37" s="6">
        <f t="shared" si="8"/>
        <v>3434620.0079999999</v>
      </c>
      <c r="M37" s="6">
        <f t="shared" si="3"/>
        <v>2942182</v>
      </c>
      <c r="N37" s="4">
        <v>2649103</v>
      </c>
      <c r="O37" s="4">
        <v>75000</v>
      </c>
      <c r="P37" s="4">
        <v>218079</v>
      </c>
      <c r="Q37" s="4"/>
      <c r="R37" s="4"/>
    </row>
    <row r="38" spans="2:18" x14ac:dyDescent="0.3">
      <c r="B38" t="s">
        <v>47</v>
      </c>
      <c r="C38" s="4">
        <v>57220000</v>
      </c>
      <c r="D38" s="4">
        <v>57220000</v>
      </c>
      <c r="E38" s="4">
        <v>10021556.890000001</v>
      </c>
      <c r="F38" s="4">
        <v>12640366.82</v>
      </c>
      <c r="G38" s="4">
        <v>34558076.289999999</v>
      </c>
      <c r="I38" s="5">
        <v>0.2</v>
      </c>
      <c r="J38" s="6">
        <f t="shared" si="8"/>
        <v>6911615.2580000004</v>
      </c>
      <c r="M38" s="6">
        <f t="shared" si="3"/>
        <v>0</v>
      </c>
      <c r="N38" s="4"/>
      <c r="O38" s="4"/>
      <c r="P38" s="4"/>
      <c r="Q38" s="4"/>
      <c r="R38" s="4"/>
    </row>
    <row r="39" spans="2:18" x14ac:dyDescent="0.3">
      <c r="B39" t="s">
        <v>48</v>
      </c>
      <c r="C39" s="4">
        <v>6000000</v>
      </c>
      <c r="D39" s="4">
        <v>6000000</v>
      </c>
      <c r="E39" s="4">
        <v>1913519.85</v>
      </c>
      <c r="F39" s="4">
        <v>0</v>
      </c>
      <c r="G39" s="4">
        <v>4086480.15</v>
      </c>
      <c r="I39" s="5">
        <v>0.2</v>
      </c>
      <c r="J39" s="6">
        <f t="shared" si="8"/>
        <v>817296.03</v>
      </c>
      <c r="M39" s="6">
        <f t="shared" si="3"/>
        <v>0</v>
      </c>
      <c r="N39" s="4"/>
      <c r="O39" s="4"/>
      <c r="P39" s="4"/>
      <c r="Q39" s="4"/>
      <c r="R39" s="4"/>
    </row>
    <row r="40" spans="2:18" x14ac:dyDescent="0.3">
      <c r="B40" t="s">
        <v>49</v>
      </c>
      <c r="C40" s="4">
        <v>19051744</v>
      </c>
      <c r="D40" s="4">
        <v>21051744</v>
      </c>
      <c r="E40" s="4">
        <v>464789.3</v>
      </c>
      <c r="F40" s="4">
        <v>2202935</v>
      </c>
      <c r="G40" s="4">
        <v>18384019.700000003</v>
      </c>
      <c r="I40" s="5">
        <v>0.5</v>
      </c>
      <c r="J40" s="6">
        <f t="shared" si="8"/>
        <v>9192009.8500000015</v>
      </c>
      <c r="M40" s="6">
        <f t="shared" si="3"/>
        <v>0</v>
      </c>
      <c r="N40" s="4"/>
      <c r="O40" s="4"/>
      <c r="P40" s="4"/>
      <c r="Q40" s="4"/>
      <c r="R40" s="4"/>
    </row>
    <row r="41" spans="2:18" x14ac:dyDescent="0.3">
      <c r="B41" t="s">
        <v>50</v>
      </c>
      <c r="C41" s="4">
        <v>5487759</v>
      </c>
      <c r="D41" s="4">
        <v>4707759</v>
      </c>
      <c r="E41" s="4">
        <v>1035420</v>
      </c>
      <c r="F41" s="4">
        <v>0</v>
      </c>
      <c r="G41" s="4">
        <v>2492409</v>
      </c>
      <c r="I41" s="5">
        <v>1</v>
      </c>
      <c r="J41" s="6">
        <f t="shared" si="8"/>
        <v>2492409</v>
      </c>
      <c r="M41" s="6">
        <f t="shared" si="3"/>
        <v>0</v>
      </c>
      <c r="N41" s="4"/>
      <c r="O41" s="4"/>
      <c r="P41" s="4"/>
      <c r="Q41" s="4"/>
      <c r="R41" s="4"/>
    </row>
    <row r="42" spans="2:18" x14ac:dyDescent="0.3">
      <c r="B42" t="s">
        <v>51</v>
      </c>
      <c r="C42" s="4">
        <v>559966653</v>
      </c>
      <c r="D42" s="4">
        <v>559966653</v>
      </c>
      <c r="E42" s="4">
        <v>10934421.48</v>
      </c>
      <c r="F42" s="4">
        <v>37274818.729999997</v>
      </c>
      <c r="G42" s="4">
        <v>502396514.22000003</v>
      </c>
      <c r="I42" s="5">
        <v>0.5</v>
      </c>
      <c r="J42" s="6">
        <f t="shared" si="8"/>
        <v>251198257.11000001</v>
      </c>
      <c r="M42" s="6">
        <f t="shared" si="3"/>
        <v>203034597</v>
      </c>
      <c r="N42" s="4"/>
      <c r="O42" s="4">
        <v>203034597</v>
      </c>
      <c r="P42" s="4"/>
      <c r="Q42" s="4"/>
      <c r="R42" s="4"/>
    </row>
    <row r="43" spans="2:18" x14ac:dyDescent="0.3">
      <c r="B43" t="s">
        <v>52</v>
      </c>
      <c r="C43" s="4">
        <v>3000000</v>
      </c>
      <c r="D43" s="4">
        <v>3000000</v>
      </c>
      <c r="E43" s="4">
        <v>0</v>
      </c>
      <c r="F43" s="4">
        <v>0</v>
      </c>
      <c r="G43" s="4">
        <v>3000000</v>
      </c>
      <c r="I43" s="5">
        <v>0.5</v>
      </c>
      <c r="J43" s="6">
        <f t="shared" si="8"/>
        <v>1500000</v>
      </c>
      <c r="M43" s="6">
        <f t="shared" si="3"/>
        <v>1500000</v>
      </c>
      <c r="N43" s="4">
        <v>1500000</v>
      </c>
      <c r="O43" s="4"/>
      <c r="P43" s="4"/>
      <c r="Q43" s="4"/>
      <c r="R43" s="4"/>
    </row>
    <row r="44" spans="2:18" x14ac:dyDescent="0.3">
      <c r="B44" t="s">
        <v>53</v>
      </c>
      <c r="C44" s="4">
        <v>37706</v>
      </c>
      <c r="D44" s="4">
        <v>37706</v>
      </c>
      <c r="E44" s="4">
        <v>18827</v>
      </c>
      <c r="F44" s="4">
        <v>0</v>
      </c>
      <c r="G44" s="4">
        <v>18879</v>
      </c>
      <c r="I44" s="5">
        <v>0</v>
      </c>
      <c r="J44" s="6">
        <f t="shared" si="8"/>
        <v>0</v>
      </c>
      <c r="M44" s="6">
        <f t="shared" si="3"/>
        <v>0</v>
      </c>
      <c r="N44" s="4"/>
      <c r="O44" s="4"/>
      <c r="P44" s="4"/>
      <c r="Q44" s="4"/>
      <c r="R44" s="4"/>
    </row>
    <row r="45" spans="2:18" x14ac:dyDescent="0.3">
      <c r="B45" t="s">
        <v>54</v>
      </c>
      <c r="C45" s="4">
        <v>42049758</v>
      </c>
      <c r="D45" s="4">
        <v>42049758</v>
      </c>
      <c r="E45" s="4">
        <v>2978754.63</v>
      </c>
      <c r="F45" s="4">
        <v>9921209.5199999996</v>
      </c>
      <c r="G45" s="4">
        <v>22567438.75</v>
      </c>
      <c r="I45" s="5">
        <v>0.1</v>
      </c>
      <c r="J45" s="6">
        <f t="shared" si="8"/>
        <v>2256743.875</v>
      </c>
      <c r="M45" s="6">
        <f t="shared" si="3"/>
        <v>0</v>
      </c>
      <c r="N45" s="4"/>
      <c r="O45" s="4"/>
      <c r="P45" s="4"/>
      <c r="Q45" s="4"/>
      <c r="R45" s="4"/>
    </row>
    <row r="46" spans="2:18" x14ac:dyDescent="0.3">
      <c r="B46" t="s">
        <v>55</v>
      </c>
      <c r="C46" s="4">
        <v>64550511</v>
      </c>
      <c r="D46" s="4">
        <v>64550511</v>
      </c>
      <c r="E46" s="4">
        <v>6256029.5999999996</v>
      </c>
      <c r="F46" s="4">
        <v>20766416.800000001</v>
      </c>
      <c r="G46" s="4">
        <v>32508051.800000001</v>
      </c>
      <c r="I46" s="5">
        <v>0.1</v>
      </c>
      <c r="J46" s="6">
        <f t="shared" si="8"/>
        <v>3250805.18</v>
      </c>
      <c r="M46" s="6">
        <f t="shared" si="3"/>
        <v>0</v>
      </c>
      <c r="N46" s="4"/>
      <c r="O46" s="4"/>
      <c r="P46" s="4"/>
      <c r="Q46" s="4"/>
      <c r="R46" s="4"/>
    </row>
    <row r="47" spans="2:18" x14ac:dyDescent="0.3">
      <c r="B47" t="s">
        <v>56</v>
      </c>
      <c r="C47" s="4">
        <v>2000000</v>
      </c>
      <c r="D47" s="4">
        <v>0</v>
      </c>
      <c r="E47" s="4">
        <v>0</v>
      </c>
      <c r="F47" s="4">
        <v>0</v>
      </c>
      <c r="G47" s="4">
        <v>0</v>
      </c>
      <c r="I47" s="5">
        <v>0</v>
      </c>
      <c r="J47" s="6">
        <f t="shared" si="8"/>
        <v>0</v>
      </c>
      <c r="M47" s="6">
        <f t="shared" si="3"/>
        <v>0</v>
      </c>
      <c r="N47" s="4"/>
      <c r="O47" s="4"/>
      <c r="P47" s="4"/>
      <c r="Q47" s="4"/>
      <c r="R47" s="4"/>
    </row>
    <row r="48" spans="2:18" x14ac:dyDescent="0.3">
      <c r="B48" t="s">
        <v>57</v>
      </c>
      <c r="C48" s="4">
        <v>1551403</v>
      </c>
      <c r="D48" s="4">
        <v>4551403</v>
      </c>
      <c r="E48" s="4">
        <v>0</v>
      </c>
      <c r="F48" s="4">
        <v>0</v>
      </c>
      <c r="G48" s="4">
        <v>551403</v>
      </c>
      <c r="I48" s="5">
        <v>0.5</v>
      </c>
      <c r="J48" s="6">
        <f t="shared" si="8"/>
        <v>275701.5</v>
      </c>
      <c r="M48" s="6">
        <f t="shared" si="3"/>
        <v>275701</v>
      </c>
      <c r="N48" s="4">
        <v>275701</v>
      </c>
      <c r="O48" s="4"/>
      <c r="P48" s="4"/>
      <c r="Q48" s="4"/>
      <c r="R48" s="4"/>
    </row>
    <row r="49" spans="2:18" x14ac:dyDescent="0.3">
      <c r="B49" t="s">
        <v>58</v>
      </c>
      <c r="C49" s="4">
        <v>141086455</v>
      </c>
      <c r="D49" s="4">
        <v>141086455</v>
      </c>
      <c r="E49" s="4">
        <v>25472727.02</v>
      </c>
      <c r="F49" s="4">
        <v>45423950.880000003</v>
      </c>
      <c r="G49" s="4">
        <v>70039777.099999994</v>
      </c>
      <c r="I49" s="5">
        <v>0.15</v>
      </c>
      <c r="J49" s="6">
        <f t="shared" si="8"/>
        <v>10505966.564999999</v>
      </c>
      <c r="M49" s="6">
        <f t="shared" si="3"/>
        <v>0</v>
      </c>
      <c r="N49" s="4"/>
      <c r="O49" s="4"/>
      <c r="P49" s="4"/>
      <c r="Q49" s="4"/>
      <c r="R49" s="4"/>
    </row>
    <row r="50" spans="2:18" x14ac:dyDescent="0.3">
      <c r="B50" t="s">
        <v>59</v>
      </c>
      <c r="C50" s="4">
        <v>84908672</v>
      </c>
      <c r="D50" s="4">
        <v>85688672</v>
      </c>
      <c r="E50" s="4">
        <v>7710529.3300000001</v>
      </c>
      <c r="F50" s="4">
        <v>3462035.07</v>
      </c>
      <c r="G50" s="4">
        <v>74201107.599999994</v>
      </c>
      <c r="I50" s="5">
        <v>0.5</v>
      </c>
      <c r="J50" s="6">
        <f t="shared" si="8"/>
        <v>37100553.799999997</v>
      </c>
      <c r="M50" s="6">
        <f t="shared" si="3"/>
        <v>27173603</v>
      </c>
      <c r="N50" s="4"/>
      <c r="O50" s="4"/>
      <c r="P50" s="4">
        <v>27173603</v>
      </c>
    </row>
    <row r="51" spans="2:18" x14ac:dyDescent="0.3">
      <c r="B51" t="s">
        <v>60</v>
      </c>
      <c r="C51" s="4">
        <v>5265000</v>
      </c>
      <c r="D51" s="4">
        <v>4865000</v>
      </c>
      <c r="E51" s="4">
        <v>43070</v>
      </c>
      <c r="F51" s="4">
        <v>64190</v>
      </c>
      <c r="G51" s="4">
        <v>4757740</v>
      </c>
      <c r="I51" s="5">
        <v>0.75</v>
      </c>
      <c r="J51" s="6">
        <f t="shared" si="8"/>
        <v>3568305</v>
      </c>
      <c r="M51" s="6">
        <f t="shared" si="3"/>
        <v>2378870</v>
      </c>
      <c r="N51" s="4">
        <v>306370</v>
      </c>
      <c r="O51" s="4">
        <v>10000</v>
      </c>
      <c r="P51" s="4">
        <v>1025000</v>
      </c>
      <c r="Q51" s="4">
        <v>50000</v>
      </c>
      <c r="R51" s="4">
        <v>987500</v>
      </c>
    </row>
    <row r="52" spans="2:18" x14ac:dyDescent="0.3">
      <c r="B52" t="s">
        <v>61</v>
      </c>
      <c r="C52" s="4">
        <v>18094973</v>
      </c>
      <c r="D52" s="4">
        <v>11094973</v>
      </c>
      <c r="E52" s="4">
        <v>854100</v>
      </c>
      <c r="F52" s="4">
        <v>441800</v>
      </c>
      <c r="G52" s="4">
        <v>9799073</v>
      </c>
      <c r="I52" s="5">
        <v>0.75</v>
      </c>
      <c r="J52" s="6">
        <f t="shared" si="8"/>
        <v>7349304.75</v>
      </c>
      <c r="M52" s="6">
        <f t="shared" si="3"/>
        <v>4899536</v>
      </c>
      <c r="N52" s="4">
        <v>559886</v>
      </c>
      <c r="O52" s="4">
        <v>25000</v>
      </c>
      <c r="P52" s="4">
        <v>2144800</v>
      </c>
      <c r="Q52" s="4">
        <v>52750</v>
      </c>
      <c r="R52" s="4">
        <v>2117100</v>
      </c>
    </row>
    <row r="53" spans="2:18" x14ac:dyDescent="0.3">
      <c r="B53" t="s">
        <v>62</v>
      </c>
      <c r="C53" s="4">
        <v>268339328</v>
      </c>
      <c r="D53" s="4">
        <v>246339328</v>
      </c>
      <c r="E53" s="4">
        <v>20972126.82</v>
      </c>
      <c r="F53" s="4">
        <v>24540264.949999999</v>
      </c>
      <c r="G53" s="4">
        <v>200524683.31</v>
      </c>
      <c r="I53" s="5">
        <v>0.7</v>
      </c>
      <c r="J53" s="6">
        <f t="shared" si="8"/>
        <v>140367278.317</v>
      </c>
      <c r="M53" s="6">
        <f t="shared" si="3"/>
        <v>44291281</v>
      </c>
      <c r="N53" s="4">
        <v>19030261</v>
      </c>
      <c r="O53" s="4">
        <v>6692893</v>
      </c>
      <c r="P53" s="4">
        <v>15200680</v>
      </c>
      <c r="Q53" s="4">
        <v>3367447</v>
      </c>
      <c r="R53" s="4"/>
    </row>
    <row r="54" spans="2:18" x14ac:dyDescent="0.3">
      <c r="B54" t="s">
        <v>63</v>
      </c>
      <c r="C54" s="4">
        <v>107838139</v>
      </c>
      <c r="D54" s="4">
        <v>82838139</v>
      </c>
      <c r="E54" s="4">
        <v>38776274</v>
      </c>
      <c r="F54" s="4">
        <v>12573366</v>
      </c>
      <c r="G54" s="4">
        <v>31488499</v>
      </c>
      <c r="I54" s="5">
        <v>0.7</v>
      </c>
      <c r="J54" s="6">
        <f t="shared" si="8"/>
        <v>22041949.299999997</v>
      </c>
      <c r="M54" s="6">
        <f t="shared" si="3"/>
        <v>15744249</v>
      </c>
      <c r="N54" s="4">
        <v>6551720</v>
      </c>
      <c r="O54" s="4">
        <v>4498010</v>
      </c>
      <c r="P54" s="4">
        <v>2346876</v>
      </c>
      <c r="Q54" s="4">
        <v>2347643</v>
      </c>
      <c r="R54" s="4"/>
    </row>
    <row r="55" spans="2:18" x14ac:dyDescent="0.3">
      <c r="B55" t="s">
        <v>64</v>
      </c>
      <c r="C55" s="4">
        <v>159602455</v>
      </c>
      <c r="D55" s="4">
        <v>156602455</v>
      </c>
      <c r="E55" s="4">
        <v>558099.6</v>
      </c>
      <c r="F55" s="4">
        <v>37529421</v>
      </c>
      <c r="G55" s="4">
        <v>118514934.40000001</v>
      </c>
      <c r="I55" s="5">
        <v>0.2</v>
      </c>
      <c r="J55" s="6">
        <f t="shared" si="8"/>
        <v>23702986.880000003</v>
      </c>
      <c r="M55" s="6">
        <f t="shared" si="3"/>
        <v>0</v>
      </c>
      <c r="N55" s="4"/>
      <c r="O55" s="4"/>
      <c r="P55" s="4"/>
      <c r="Q55" s="4"/>
      <c r="R55" s="4"/>
    </row>
    <row r="56" spans="2:18" x14ac:dyDescent="0.3">
      <c r="B56" t="s">
        <v>65</v>
      </c>
      <c r="C56" s="4">
        <v>7450000</v>
      </c>
      <c r="D56" s="4">
        <v>7450000</v>
      </c>
      <c r="E56" s="4">
        <v>1632000</v>
      </c>
      <c r="F56" s="4">
        <v>0</v>
      </c>
      <c r="G56" s="4">
        <v>5818000</v>
      </c>
      <c r="I56" s="5">
        <v>1</v>
      </c>
      <c r="J56" s="6">
        <f t="shared" si="8"/>
        <v>5818000</v>
      </c>
      <c r="M56" s="6">
        <f t="shared" si="3"/>
        <v>5818000</v>
      </c>
      <c r="N56" s="4">
        <v>5818000</v>
      </c>
      <c r="O56" s="4"/>
      <c r="P56" s="4"/>
      <c r="Q56" s="4"/>
      <c r="R56" s="4"/>
    </row>
    <row r="57" spans="2:18" x14ac:dyDescent="0.3">
      <c r="B57" t="s">
        <v>66</v>
      </c>
      <c r="C57" s="4">
        <v>84134227</v>
      </c>
      <c r="D57" s="4">
        <v>78134227</v>
      </c>
      <c r="E57" s="4">
        <v>26131811.689999998</v>
      </c>
      <c r="F57" s="4">
        <v>917024.9</v>
      </c>
      <c r="G57" s="4">
        <v>50985390.409999996</v>
      </c>
      <c r="I57" s="5">
        <v>1</v>
      </c>
      <c r="J57" s="6">
        <f>G57*I57</f>
        <v>50985390.409999996</v>
      </c>
      <c r="M57" s="6">
        <f t="shared" si="3"/>
        <v>25329221</v>
      </c>
      <c r="N57" s="4">
        <v>232900</v>
      </c>
      <c r="O57" s="4"/>
      <c r="P57" s="4">
        <v>10601920</v>
      </c>
      <c r="Q57" s="4">
        <v>547915</v>
      </c>
      <c r="R57" s="4">
        <v>13946486</v>
      </c>
    </row>
    <row r="58" spans="2:18" x14ac:dyDescent="0.3">
      <c r="B58" t="s">
        <v>67</v>
      </c>
      <c r="C58" s="4">
        <v>19984449</v>
      </c>
      <c r="D58" s="4">
        <v>19984449</v>
      </c>
      <c r="E58" s="4">
        <v>780263.77</v>
      </c>
      <c r="F58" s="4">
        <v>745902.97</v>
      </c>
      <c r="G58" s="4">
        <v>18458282.259999998</v>
      </c>
      <c r="I58" s="5">
        <v>0.5</v>
      </c>
      <c r="J58" s="6">
        <f t="shared" ref="J58:J121" si="9">G58*I58</f>
        <v>9229141.129999999</v>
      </c>
      <c r="M58" s="6">
        <f t="shared" si="3"/>
        <v>2500000</v>
      </c>
      <c r="N58" s="4"/>
      <c r="O58" s="4"/>
      <c r="P58" s="4">
        <v>2500000</v>
      </c>
      <c r="Q58" s="4"/>
      <c r="R58" s="4"/>
    </row>
    <row r="59" spans="2:18" x14ac:dyDescent="0.3">
      <c r="B59" t="s">
        <v>68</v>
      </c>
      <c r="C59" s="4">
        <v>2916746</v>
      </c>
      <c r="D59" s="4">
        <v>2916746</v>
      </c>
      <c r="E59" s="4">
        <v>0</v>
      </c>
      <c r="F59" s="4">
        <v>0</v>
      </c>
      <c r="G59" s="4">
        <v>2916746</v>
      </c>
      <c r="I59" s="5">
        <v>0.5</v>
      </c>
      <c r="J59" s="6">
        <f t="shared" si="9"/>
        <v>1458373</v>
      </c>
      <c r="M59" s="6">
        <f t="shared" si="3"/>
        <v>1658373</v>
      </c>
      <c r="N59" s="4">
        <v>1658373</v>
      </c>
      <c r="O59" s="4"/>
      <c r="P59" s="4"/>
      <c r="Q59" s="4"/>
      <c r="R59" s="4"/>
    </row>
    <row r="60" spans="2:18" x14ac:dyDescent="0.3">
      <c r="B60" t="s">
        <v>69</v>
      </c>
      <c r="C60" s="4">
        <v>2636971</v>
      </c>
      <c r="D60" s="4">
        <v>2636971</v>
      </c>
      <c r="E60" s="4">
        <v>0</v>
      </c>
      <c r="F60" s="4">
        <v>1395556.1</v>
      </c>
      <c r="G60" s="4">
        <v>1241414.8999999999</v>
      </c>
      <c r="I60" s="5"/>
      <c r="J60" s="6">
        <f t="shared" si="9"/>
        <v>0</v>
      </c>
      <c r="M60" s="6">
        <f t="shared" si="3"/>
        <v>7305978</v>
      </c>
      <c r="N60" s="4">
        <v>7305978</v>
      </c>
      <c r="O60" s="4"/>
      <c r="P60" s="4"/>
      <c r="Q60" s="4"/>
      <c r="R60" s="4"/>
    </row>
    <row r="61" spans="2:18" x14ac:dyDescent="0.3">
      <c r="B61" t="s">
        <v>70</v>
      </c>
      <c r="C61" s="4">
        <v>6500000</v>
      </c>
      <c r="D61" s="4">
        <v>6500000</v>
      </c>
      <c r="E61" s="4">
        <v>23969.49</v>
      </c>
      <c r="F61" s="4">
        <v>1791890.45</v>
      </c>
      <c r="G61" s="4">
        <v>2362814.06</v>
      </c>
      <c r="I61" s="5">
        <v>0.5</v>
      </c>
      <c r="J61" s="6">
        <f t="shared" si="9"/>
        <v>1181407.03</v>
      </c>
      <c r="M61" s="6">
        <f t="shared" si="3"/>
        <v>0</v>
      </c>
      <c r="N61" s="4"/>
      <c r="O61" s="4"/>
      <c r="P61" s="4"/>
      <c r="Q61" s="4"/>
      <c r="R61" s="4"/>
    </row>
    <row r="62" spans="2:18" x14ac:dyDescent="0.3">
      <c r="B62" t="s">
        <v>71</v>
      </c>
      <c r="C62" s="4">
        <v>6962718</v>
      </c>
      <c r="D62" s="4">
        <v>6962718</v>
      </c>
      <c r="E62" s="4">
        <v>0</v>
      </c>
      <c r="F62" s="4">
        <v>3764435.55</v>
      </c>
      <c r="G62" s="4">
        <v>3198282.45</v>
      </c>
      <c r="I62" s="5">
        <v>0.5</v>
      </c>
      <c r="J62" s="6">
        <f t="shared" si="9"/>
        <v>1599141.2250000001</v>
      </c>
      <c r="M62" s="6">
        <f t="shared" si="3"/>
        <v>0</v>
      </c>
      <c r="N62" s="4"/>
      <c r="O62" s="4"/>
      <c r="P62" s="4"/>
      <c r="Q62" s="4"/>
      <c r="R62" s="4"/>
    </row>
    <row r="63" spans="2:18" x14ac:dyDescent="0.3">
      <c r="B63" t="s">
        <v>72</v>
      </c>
      <c r="C63" s="4">
        <v>15926497</v>
      </c>
      <c r="D63" s="4">
        <v>15926497</v>
      </c>
      <c r="E63" s="4">
        <v>494375</v>
      </c>
      <c r="F63" s="4">
        <v>865015</v>
      </c>
      <c r="G63" s="4">
        <v>14567107</v>
      </c>
      <c r="I63" s="5">
        <v>0.5</v>
      </c>
      <c r="J63" s="6">
        <f t="shared" si="9"/>
        <v>7283553.5</v>
      </c>
      <c r="M63" s="6">
        <f t="shared" si="3"/>
        <v>0</v>
      </c>
      <c r="N63" s="4"/>
      <c r="O63" s="4"/>
      <c r="P63" s="4"/>
      <c r="Q63" s="4"/>
      <c r="R63" s="4"/>
    </row>
    <row r="64" spans="2:18" x14ac:dyDescent="0.3">
      <c r="B64" t="s">
        <v>73</v>
      </c>
      <c r="C64" s="4">
        <v>71857412</v>
      </c>
      <c r="D64" s="4">
        <v>71857412</v>
      </c>
      <c r="E64" s="4">
        <v>3549553.85</v>
      </c>
      <c r="F64" s="4">
        <v>2603291.94</v>
      </c>
      <c r="G64" s="4">
        <v>65167525.149999999</v>
      </c>
      <c r="I64" s="5">
        <v>0.1</v>
      </c>
      <c r="J64" s="6">
        <f t="shared" si="9"/>
        <v>6516752.5150000006</v>
      </c>
      <c r="M64" s="6">
        <f t="shared" si="3"/>
        <v>0</v>
      </c>
      <c r="N64" s="4"/>
      <c r="O64" s="4"/>
      <c r="P64" s="4"/>
      <c r="Q64" s="4"/>
      <c r="R64" s="4"/>
    </row>
    <row r="65" spans="1:18" x14ac:dyDescent="0.3">
      <c r="B65" t="s">
        <v>74</v>
      </c>
      <c r="C65" s="4">
        <v>600000</v>
      </c>
      <c r="D65" s="4">
        <v>600000</v>
      </c>
      <c r="E65" s="4">
        <v>0</v>
      </c>
      <c r="F65" s="4">
        <v>0</v>
      </c>
      <c r="G65" s="4">
        <v>600000</v>
      </c>
      <c r="I65" s="5">
        <v>0.8</v>
      </c>
      <c r="J65" s="6">
        <f t="shared" si="9"/>
        <v>480000</v>
      </c>
      <c r="M65" s="6">
        <f t="shared" si="3"/>
        <v>400000</v>
      </c>
      <c r="N65" s="4">
        <v>400000</v>
      </c>
      <c r="O65" s="4"/>
      <c r="P65" s="4"/>
      <c r="Q65" s="4"/>
      <c r="R65" s="4"/>
    </row>
    <row r="66" spans="1:18" x14ac:dyDescent="0.3">
      <c r="B66" t="s">
        <v>75</v>
      </c>
      <c r="C66" s="4">
        <v>4859162338</v>
      </c>
      <c r="D66" s="4">
        <v>4859162338</v>
      </c>
      <c r="E66" s="4">
        <v>76308576.579999998</v>
      </c>
      <c r="F66" s="4">
        <v>3568063176.9200001</v>
      </c>
      <c r="G66" s="4">
        <v>1214790584.5</v>
      </c>
      <c r="I66" s="5">
        <v>0.2</v>
      </c>
      <c r="J66" s="6">
        <f t="shared" si="9"/>
        <v>242958116.90000001</v>
      </c>
      <c r="M66" s="6">
        <f t="shared" si="3"/>
        <v>0</v>
      </c>
      <c r="N66" s="4"/>
      <c r="O66" s="4"/>
      <c r="P66" s="4"/>
      <c r="Q66" s="4"/>
      <c r="R66" s="4"/>
    </row>
    <row r="67" spans="1:18" x14ac:dyDescent="0.3">
      <c r="B67" t="s">
        <v>76</v>
      </c>
      <c r="C67" s="4">
        <v>300000</v>
      </c>
      <c r="D67" s="4">
        <v>300000</v>
      </c>
      <c r="E67" s="4">
        <v>0</v>
      </c>
      <c r="F67" s="4">
        <v>150000</v>
      </c>
      <c r="G67" s="4">
        <v>150000</v>
      </c>
      <c r="I67" s="5">
        <v>0</v>
      </c>
      <c r="J67" s="6">
        <f t="shared" si="9"/>
        <v>0</v>
      </c>
      <c r="M67" s="6">
        <f t="shared" si="3"/>
        <v>0</v>
      </c>
      <c r="N67" s="4"/>
      <c r="O67" s="4"/>
      <c r="P67" s="4"/>
      <c r="Q67" s="4"/>
      <c r="R67" s="4"/>
    </row>
    <row r="68" spans="1:18" x14ac:dyDescent="0.3">
      <c r="B68" t="s">
        <v>77</v>
      </c>
      <c r="C68" s="4">
        <v>11666985</v>
      </c>
      <c r="D68" s="4">
        <v>11666985</v>
      </c>
      <c r="E68" s="4">
        <v>0</v>
      </c>
      <c r="F68" s="4">
        <v>0</v>
      </c>
      <c r="G68" s="4">
        <v>11666985</v>
      </c>
      <c r="I68" s="5">
        <v>0</v>
      </c>
      <c r="J68" s="6">
        <f t="shared" si="9"/>
        <v>0</v>
      </c>
      <c r="M68" s="6">
        <f t="shared" si="3"/>
        <v>0</v>
      </c>
      <c r="N68" s="4"/>
      <c r="O68" s="4"/>
      <c r="P68" s="4"/>
      <c r="Q68" s="4"/>
      <c r="R68" s="4"/>
    </row>
    <row r="69" spans="1:18" x14ac:dyDescent="0.3">
      <c r="A69" s="2" t="s">
        <v>78</v>
      </c>
      <c r="B69" s="2"/>
      <c r="C69" s="1">
        <f>SUM(C70:C89)</f>
        <v>81566964</v>
      </c>
      <c r="D69" s="1">
        <f t="shared" ref="D69:G69" si="10">SUM(D70:D89)</f>
        <v>71566964</v>
      </c>
      <c r="E69" s="1">
        <f t="shared" si="10"/>
        <v>2424607.0699999994</v>
      </c>
      <c r="F69" s="1">
        <f t="shared" si="10"/>
        <v>13366008.93</v>
      </c>
      <c r="G69" s="1">
        <f t="shared" si="10"/>
        <v>54401383.199999996</v>
      </c>
      <c r="I69" s="5"/>
      <c r="J69" s="1">
        <f t="shared" ref="J69" si="11">SUM(J70:J89)</f>
        <v>19614692.276000001</v>
      </c>
      <c r="M69" s="1">
        <f t="shared" si="3"/>
        <v>7641464</v>
      </c>
      <c r="N69" s="1">
        <f t="shared" ref="N69:R69" si="12">SUM(N70:N89)</f>
        <v>0</v>
      </c>
      <c r="O69" s="1">
        <f t="shared" si="12"/>
        <v>445000</v>
      </c>
      <c r="P69" s="1">
        <f t="shared" si="12"/>
        <v>350000</v>
      </c>
      <c r="Q69" s="1">
        <f t="shared" si="12"/>
        <v>86493</v>
      </c>
      <c r="R69" s="1">
        <f t="shared" si="12"/>
        <v>6759971</v>
      </c>
    </row>
    <row r="70" spans="1:18" x14ac:dyDescent="0.3">
      <c r="B70" t="s">
        <v>79</v>
      </c>
      <c r="C70" s="4">
        <v>7760000</v>
      </c>
      <c r="D70" s="4">
        <v>6760000</v>
      </c>
      <c r="E70" s="4">
        <v>2186754.5</v>
      </c>
      <c r="F70" s="4">
        <v>1422530.04</v>
      </c>
      <c r="G70" s="4">
        <v>3150715.46</v>
      </c>
      <c r="I70" s="5">
        <v>0.1</v>
      </c>
      <c r="J70" s="6">
        <f t="shared" si="9"/>
        <v>315071.54600000003</v>
      </c>
      <c r="M70" s="6">
        <f t="shared" si="3"/>
        <v>0</v>
      </c>
      <c r="N70" s="4"/>
      <c r="O70" s="4"/>
      <c r="P70" s="4"/>
      <c r="Q70" s="4"/>
      <c r="R70" s="4"/>
    </row>
    <row r="71" spans="1:18" x14ac:dyDescent="0.3">
      <c r="B71" t="s">
        <v>80</v>
      </c>
      <c r="C71" s="4">
        <v>2630450</v>
      </c>
      <c r="D71" s="4">
        <v>1630450</v>
      </c>
      <c r="E71" s="4">
        <v>45200</v>
      </c>
      <c r="F71" s="4">
        <v>0</v>
      </c>
      <c r="G71" s="4">
        <v>1585250</v>
      </c>
      <c r="I71" s="5">
        <v>0.5</v>
      </c>
      <c r="J71" s="6">
        <f t="shared" si="9"/>
        <v>792625</v>
      </c>
      <c r="M71" s="6">
        <f t="shared" ref="M71:M134" si="13">SUM(N71:R71)</f>
        <v>0</v>
      </c>
      <c r="N71" s="4"/>
      <c r="O71" s="4"/>
      <c r="P71" s="4"/>
      <c r="Q71" s="4"/>
      <c r="R71" s="4"/>
    </row>
    <row r="72" spans="1:18" x14ac:dyDescent="0.3">
      <c r="B72" t="s">
        <v>81</v>
      </c>
      <c r="C72" s="4">
        <v>2550000</v>
      </c>
      <c r="D72" s="4">
        <v>2550000</v>
      </c>
      <c r="E72" s="4">
        <v>20183.509999999998</v>
      </c>
      <c r="F72" s="4">
        <v>285812.25</v>
      </c>
      <c r="G72" s="4">
        <v>2244004.2400000002</v>
      </c>
      <c r="I72" s="5">
        <v>0.5</v>
      </c>
      <c r="J72" s="6">
        <f t="shared" si="9"/>
        <v>1122002.1200000001</v>
      </c>
      <c r="M72" s="6">
        <f t="shared" si="13"/>
        <v>500000</v>
      </c>
      <c r="N72" s="4"/>
      <c r="O72" s="4"/>
      <c r="P72" s="4"/>
      <c r="Q72" s="4"/>
      <c r="R72" s="4">
        <v>500000</v>
      </c>
    </row>
    <row r="73" spans="1:18" x14ac:dyDescent="0.3">
      <c r="B73" t="s">
        <v>82</v>
      </c>
      <c r="C73" s="4">
        <v>20000</v>
      </c>
      <c r="D73" s="4">
        <v>20000</v>
      </c>
      <c r="E73" s="4">
        <v>0</v>
      </c>
      <c r="F73" s="4">
        <v>0</v>
      </c>
      <c r="G73" s="4">
        <v>20000</v>
      </c>
      <c r="I73" s="5">
        <v>0</v>
      </c>
      <c r="J73" s="6">
        <f t="shared" si="9"/>
        <v>0</v>
      </c>
      <c r="M73" s="6">
        <f t="shared" si="13"/>
        <v>0</v>
      </c>
      <c r="N73" s="4"/>
      <c r="O73" s="4"/>
      <c r="P73" s="4"/>
      <c r="Q73" s="4"/>
      <c r="R73" s="4"/>
    </row>
    <row r="74" spans="1:18" x14ac:dyDescent="0.3">
      <c r="B74" t="s">
        <v>83</v>
      </c>
      <c r="C74" s="4">
        <v>31524266</v>
      </c>
      <c r="D74" s="4">
        <v>25524266</v>
      </c>
      <c r="E74" s="4">
        <v>8184</v>
      </c>
      <c r="F74" s="4">
        <v>481415.59</v>
      </c>
      <c r="G74" s="4">
        <v>24935963.779999997</v>
      </c>
      <c r="I74" s="5">
        <v>0.25</v>
      </c>
      <c r="J74" s="6">
        <f t="shared" si="9"/>
        <v>6233990.9449999994</v>
      </c>
      <c r="M74" s="6">
        <f t="shared" si="13"/>
        <v>5642866</v>
      </c>
      <c r="N74" s="4"/>
      <c r="O74" s="4"/>
      <c r="P74" s="4"/>
      <c r="Q74" s="4"/>
      <c r="R74" s="4">
        <v>5642866</v>
      </c>
    </row>
    <row r="75" spans="1:18" x14ac:dyDescent="0.3">
      <c r="B75" t="s">
        <v>84</v>
      </c>
      <c r="C75" s="4">
        <v>30000</v>
      </c>
      <c r="D75" s="4">
        <v>30000</v>
      </c>
      <c r="E75" s="4">
        <v>2205</v>
      </c>
      <c r="F75" s="4">
        <v>19765</v>
      </c>
      <c r="G75" s="4">
        <v>8030</v>
      </c>
      <c r="I75" s="5">
        <v>0</v>
      </c>
      <c r="J75" s="6">
        <f t="shared" si="9"/>
        <v>0</v>
      </c>
      <c r="M75" s="6">
        <f t="shared" si="13"/>
        <v>0</v>
      </c>
      <c r="N75" s="4"/>
      <c r="O75" s="4"/>
      <c r="P75" s="4"/>
      <c r="Q75" s="4"/>
      <c r="R75" s="4"/>
    </row>
    <row r="76" spans="1:18" x14ac:dyDescent="0.3">
      <c r="B76" t="s">
        <v>85</v>
      </c>
      <c r="C76" s="4">
        <v>285000</v>
      </c>
      <c r="D76" s="4">
        <v>285000</v>
      </c>
      <c r="E76" s="4">
        <v>0.09</v>
      </c>
      <c r="F76" s="4">
        <v>73624.91</v>
      </c>
      <c r="G76" s="4">
        <v>58142.39</v>
      </c>
      <c r="I76" s="5">
        <v>0</v>
      </c>
      <c r="J76" s="6">
        <f t="shared" si="9"/>
        <v>0</v>
      </c>
      <c r="M76" s="6">
        <f t="shared" si="13"/>
        <v>0</v>
      </c>
      <c r="N76" s="4"/>
      <c r="O76" s="4"/>
      <c r="P76" s="4"/>
      <c r="Q76" s="4"/>
      <c r="R76" s="4"/>
    </row>
    <row r="77" spans="1:18" x14ac:dyDescent="0.3">
      <c r="B77" t="s">
        <v>86</v>
      </c>
      <c r="C77" s="4">
        <v>40000</v>
      </c>
      <c r="D77" s="4">
        <v>40000</v>
      </c>
      <c r="E77" s="4">
        <v>0</v>
      </c>
      <c r="F77" s="4">
        <v>0</v>
      </c>
      <c r="G77" s="4">
        <v>40000</v>
      </c>
      <c r="I77" s="5">
        <v>0</v>
      </c>
      <c r="J77" s="6">
        <f t="shared" si="9"/>
        <v>0</v>
      </c>
      <c r="M77" s="6">
        <f t="shared" si="13"/>
        <v>0</v>
      </c>
      <c r="N77" s="4"/>
      <c r="O77" s="4"/>
      <c r="P77" s="4"/>
      <c r="Q77" s="4"/>
      <c r="R77" s="4"/>
    </row>
    <row r="78" spans="1:18" x14ac:dyDescent="0.3">
      <c r="B78" t="s">
        <v>87</v>
      </c>
      <c r="C78" s="4">
        <v>20000</v>
      </c>
      <c r="D78" s="4">
        <v>20000</v>
      </c>
      <c r="E78" s="4">
        <v>0</v>
      </c>
      <c r="F78" s="4">
        <v>0</v>
      </c>
      <c r="G78" s="4">
        <v>20000</v>
      </c>
      <c r="I78" s="5">
        <v>0</v>
      </c>
      <c r="J78" s="6">
        <f t="shared" si="9"/>
        <v>0</v>
      </c>
      <c r="M78" s="6">
        <f t="shared" si="13"/>
        <v>0</v>
      </c>
      <c r="N78" s="4"/>
      <c r="O78" s="4"/>
      <c r="P78" s="4"/>
      <c r="Q78" s="4"/>
      <c r="R78" s="4"/>
    </row>
    <row r="79" spans="1:18" x14ac:dyDescent="0.3">
      <c r="B79" t="s">
        <v>88</v>
      </c>
      <c r="C79" s="4">
        <v>25000</v>
      </c>
      <c r="D79" s="4">
        <v>25000</v>
      </c>
      <c r="E79" s="4">
        <v>4000</v>
      </c>
      <c r="F79" s="4">
        <v>7000</v>
      </c>
      <c r="G79" s="4">
        <v>14000</v>
      </c>
      <c r="I79" s="5">
        <v>0</v>
      </c>
      <c r="J79" s="6">
        <f t="shared" si="9"/>
        <v>0</v>
      </c>
      <c r="M79" s="6">
        <f t="shared" si="13"/>
        <v>0</v>
      </c>
      <c r="N79" s="4"/>
      <c r="O79" s="4"/>
      <c r="P79" s="4"/>
      <c r="Q79" s="4"/>
      <c r="R79" s="4"/>
    </row>
    <row r="80" spans="1:18" x14ac:dyDescent="0.3">
      <c r="B80" t="s">
        <v>89</v>
      </c>
      <c r="C80" s="4">
        <v>15000</v>
      </c>
      <c r="D80" s="4">
        <v>15000</v>
      </c>
      <c r="E80" s="4">
        <v>0</v>
      </c>
      <c r="F80" s="4">
        <v>0</v>
      </c>
      <c r="G80" s="4">
        <v>15000</v>
      </c>
      <c r="I80" s="5">
        <v>0</v>
      </c>
      <c r="J80" s="6">
        <f t="shared" si="9"/>
        <v>0</v>
      </c>
      <c r="M80" s="6">
        <f t="shared" si="13"/>
        <v>0</v>
      </c>
      <c r="N80" s="4"/>
      <c r="O80" s="4"/>
      <c r="P80" s="4"/>
      <c r="Q80" s="4"/>
      <c r="R80" s="4"/>
    </row>
    <row r="81" spans="1:18" x14ac:dyDescent="0.3">
      <c r="B81" t="s">
        <v>90</v>
      </c>
      <c r="C81" s="4">
        <v>415000</v>
      </c>
      <c r="D81" s="4">
        <v>415000</v>
      </c>
      <c r="E81" s="4">
        <v>0</v>
      </c>
      <c r="F81" s="4">
        <v>0</v>
      </c>
      <c r="G81" s="4">
        <v>415000</v>
      </c>
      <c r="I81" s="5">
        <v>0.5</v>
      </c>
      <c r="J81" s="6">
        <f t="shared" si="9"/>
        <v>207500</v>
      </c>
      <c r="M81" s="6">
        <f t="shared" si="13"/>
        <v>200000</v>
      </c>
      <c r="N81" s="4"/>
      <c r="O81" s="4"/>
      <c r="P81" s="4"/>
      <c r="Q81" s="4"/>
      <c r="R81" s="4">
        <v>200000</v>
      </c>
    </row>
    <row r="82" spans="1:18" x14ac:dyDescent="0.3">
      <c r="B82" t="s">
        <v>91</v>
      </c>
      <c r="C82" s="4">
        <v>5139992</v>
      </c>
      <c r="D82" s="4">
        <v>4639992</v>
      </c>
      <c r="E82" s="4">
        <v>26524.53</v>
      </c>
      <c r="F82" s="4">
        <v>1306103.78</v>
      </c>
      <c r="G82" s="4">
        <v>3189629.13</v>
      </c>
      <c r="I82" s="5">
        <v>0.5</v>
      </c>
      <c r="J82" s="6">
        <f t="shared" si="9"/>
        <v>1594814.5649999999</v>
      </c>
      <c r="M82" s="6">
        <f t="shared" si="13"/>
        <v>592490</v>
      </c>
      <c r="N82" s="4"/>
      <c r="O82" s="4">
        <v>225000</v>
      </c>
      <c r="P82" s="4">
        <v>350000</v>
      </c>
      <c r="Q82" s="4">
        <v>17490</v>
      </c>
      <c r="R82" s="4"/>
    </row>
    <row r="83" spans="1:18" x14ac:dyDescent="0.3">
      <c r="B83" t="s">
        <v>92</v>
      </c>
      <c r="C83" s="4">
        <v>10000</v>
      </c>
      <c r="D83" s="4">
        <v>10000</v>
      </c>
      <c r="E83" s="4">
        <v>0</v>
      </c>
      <c r="F83" s="4">
        <v>1728</v>
      </c>
      <c r="G83" s="4">
        <v>8272</v>
      </c>
      <c r="I83" s="5">
        <v>0</v>
      </c>
      <c r="J83" s="6">
        <f t="shared" si="9"/>
        <v>0</v>
      </c>
      <c r="M83" s="6">
        <f t="shared" si="13"/>
        <v>0</v>
      </c>
      <c r="N83" s="4"/>
      <c r="O83" s="4"/>
      <c r="P83" s="4"/>
      <c r="Q83" s="4"/>
      <c r="R83" s="4"/>
    </row>
    <row r="84" spans="1:18" x14ac:dyDescent="0.3">
      <c r="B84" t="s">
        <v>93</v>
      </c>
      <c r="C84" s="4">
        <v>10933606</v>
      </c>
      <c r="D84" s="4">
        <v>9433606</v>
      </c>
      <c r="E84" s="4">
        <v>71609.440000000002</v>
      </c>
      <c r="F84" s="4">
        <v>4430563.76</v>
      </c>
      <c r="G84" s="4">
        <v>3926137.8</v>
      </c>
      <c r="I84" s="5">
        <v>0.5</v>
      </c>
      <c r="J84" s="6">
        <f t="shared" si="9"/>
        <v>1963068.9</v>
      </c>
      <c r="M84" s="6">
        <f t="shared" si="13"/>
        <v>706108</v>
      </c>
      <c r="N84" s="4"/>
      <c r="O84" s="4">
        <v>220000</v>
      </c>
      <c r="P84" s="4"/>
      <c r="Q84" s="4">
        <v>69003</v>
      </c>
      <c r="R84" s="4">
        <v>417105</v>
      </c>
    </row>
    <row r="85" spans="1:18" x14ac:dyDescent="0.3">
      <c r="B85" t="s">
        <v>94</v>
      </c>
      <c r="C85" s="4">
        <v>2600000</v>
      </c>
      <c r="D85" s="4">
        <v>2600000</v>
      </c>
      <c r="E85" s="4">
        <v>0</v>
      </c>
      <c r="F85" s="4">
        <v>1432275</v>
      </c>
      <c r="G85" s="4">
        <v>1167725</v>
      </c>
      <c r="I85" s="5">
        <v>0.5</v>
      </c>
      <c r="J85" s="6">
        <f t="shared" si="9"/>
        <v>583862.5</v>
      </c>
      <c r="M85" s="6">
        <f t="shared" si="13"/>
        <v>0</v>
      </c>
      <c r="N85" s="4"/>
      <c r="O85" s="4"/>
      <c r="P85" s="4"/>
      <c r="Q85" s="4"/>
      <c r="R85" s="4"/>
    </row>
    <row r="86" spans="1:18" x14ac:dyDescent="0.3">
      <c r="B86" t="s">
        <v>95</v>
      </c>
      <c r="C86" s="4">
        <v>6130000</v>
      </c>
      <c r="D86" s="4">
        <v>6130000</v>
      </c>
      <c r="E86" s="4">
        <v>14690</v>
      </c>
      <c r="F86" s="4">
        <v>3057690.6</v>
      </c>
      <c r="G86" s="4">
        <v>3057619.4</v>
      </c>
      <c r="I86" s="5">
        <v>0.5</v>
      </c>
      <c r="J86" s="6">
        <f t="shared" si="9"/>
        <v>1528809.7</v>
      </c>
      <c r="M86" s="6">
        <f t="shared" si="13"/>
        <v>0</v>
      </c>
      <c r="N86" s="4"/>
      <c r="O86" s="4"/>
      <c r="P86" s="4"/>
      <c r="Q86" s="4"/>
      <c r="R86" s="4"/>
    </row>
    <row r="87" spans="1:18" x14ac:dyDescent="0.3">
      <c r="B87" t="s">
        <v>96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I87" s="5">
        <v>0</v>
      </c>
      <c r="J87" s="6">
        <f t="shared" si="9"/>
        <v>0</v>
      </c>
      <c r="M87" s="6">
        <f t="shared" si="13"/>
        <v>0</v>
      </c>
      <c r="N87" s="4"/>
      <c r="O87" s="4"/>
      <c r="P87" s="4"/>
      <c r="Q87" s="4"/>
      <c r="R87" s="4"/>
    </row>
    <row r="88" spans="1:18" x14ac:dyDescent="0.3">
      <c r="B88" t="s">
        <v>97</v>
      </c>
      <c r="C88" s="4">
        <v>500000</v>
      </c>
      <c r="D88" s="4">
        <v>500000</v>
      </c>
      <c r="E88" s="4">
        <v>0</v>
      </c>
      <c r="F88" s="4">
        <v>0</v>
      </c>
      <c r="G88" s="4">
        <v>500000</v>
      </c>
      <c r="I88" s="5">
        <v>0.5</v>
      </c>
      <c r="J88" s="6">
        <f t="shared" si="9"/>
        <v>250000</v>
      </c>
      <c r="M88" s="6">
        <f t="shared" si="13"/>
        <v>0</v>
      </c>
      <c r="N88" s="4"/>
      <c r="O88" s="4"/>
      <c r="P88" s="4"/>
      <c r="Q88" s="4"/>
      <c r="R88" s="4"/>
    </row>
    <row r="89" spans="1:18" x14ac:dyDescent="0.3">
      <c r="B89" t="s">
        <v>98</v>
      </c>
      <c r="C89" s="4">
        <v>10938650</v>
      </c>
      <c r="D89" s="4">
        <v>10938650</v>
      </c>
      <c r="E89" s="4">
        <v>45256</v>
      </c>
      <c r="F89" s="4">
        <v>847500</v>
      </c>
      <c r="G89" s="4">
        <v>10045894</v>
      </c>
      <c r="I89" s="5">
        <v>0.5</v>
      </c>
      <c r="J89" s="6">
        <f t="shared" si="9"/>
        <v>5022947</v>
      </c>
      <c r="M89" s="6">
        <f t="shared" si="13"/>
        <v>0</v>
      </c>
      <c r="N89" s="4"/>
      <c r="O89" s="4"/>
      <c r="P89" s="4"/>
      <c r="Q89" s="4"/>
      <c r="R89" s="4"/>
    </row>
    <row r="90" spans="1:18" x14ac:dyDescent="0.3">
      <c r="A90" s="2" t="s">
        <v>99</v>
      </c>
      <c r="B90" s="2"/>
      <c r="C90" s="1">
        <f>SUM(C91:C98)</f>
        <v>104276075</v>
      </c>
      <c r="D90" s="1">
        <f t="shared" ref="D90:G90" si="14">SUM(D91:D98)</f>
        <v>104276075</v>
      </c>
      <c r="E90" s="1">
        <f t="shared" si="14"/>
        <v>550065.55000000005</v>
      </c>
      <c r="F90" s="1">
        <f t="shared" si="14"/>
        <v>2290316.06</v>
      </c>
      <c r="G90" s="1">
        <f t="shared" si="14"/>
        <v>101435693.39000002</v>
      </c>
      <c r="I90" s="5"/>
      <c r="J90" s="1">
        <f t="shared" ref="J90" si="15">SUM(J91:J98)</f>
        <v>28558691.540000003</v>
      </c>
      <c r="M90" s="1">
        <f t="shared" si="13"/>
        <v>3017568</v>
      </c>
      <c r="N90" s="1">
        <f t="shared" ref="N90:R90" si="16">SUM(N91:N98)</f>
        <v>2767568</v>
      </c>
      <c r="O90" s="1">
        <f t="shared" si="16"/>
        <v>0</v>
      </c>
      <c r="P90" s="1">
        <f t="shared" si="16"/>
        <v>0</v>
      </c>
      <c r="Q90" s="1">
        <f t="shared" si="16"/>
        <v>0</v>
      </c>
      <c r="R90" s="1">
        <f t="shared" si="16"/>
        <v>250000</v>
      </c>
    </row>
    <row r="91" spans="1:18" x14ac:dyDescent="0.3">
      <c r="B91" t="s">
        <v>100</v>
      </c>
      <c r="C91" s="4">
        <v>50000</v>
      </c>
      <c r="D91" s="4">
        <v>50000</v>
      </c>
      <c r="E91" s="4">
        <v>0</v>
      </c>
      <c r="F91" s="4">
        <v>0</v>
      </c>
      <c r="G91" s="4">
        <v>50000</v>
      </c>
      <c r="I91" s="5">
        <v>0.5</v>
      </c>
      <c r="J91" s="6">
        <f t="shared" si="9"/>
        <v>25000</v>
      </c>
      <c r="M91" s="6">
        <f t="shared" si="13"/>
        <v>25000</v>
      </c>
      <c r="N91" s="4">
        <v>25000</v>
      </c>
      <c r="O91" s="4"/>
      <c r="P91" s="4"/>
      <c r="Q91" s="4"/>
      <c r="R91" s="4"/>
    </row>
    <row r="92" spans="1:18" x14ac:dyDescent="0.3">
      <c r="B92" t="s">
        <v>101</v>
      </c>
      <c r="C92" s="4">
        <v>900000</v>
      </c>
      <c r="D92" s="4">
        <v>900000</v>
      </c>
      <c r="E92" s="4">
        <v>0</v>
      </c>
      <c r="F92" s="4">
        <v>0</v>
      </c>
      <c r="G92" s="4">
        <v>900000</v>
      </c>
      <c r="I92" s="5">
        <v>0.5</v>
      </c>
      <c r="J92" s="6">
        <f t="shared" si="9"/>
        <v>450000</v>
      </c>
      <c r="M92" s="6">
        <f t="shared" si="13"/>
        <v>450000</v>
      </c>
      <c r="N92" s="4">
        <v>450000</v>
      </c>
      <c r="O92" s="4"/>
      <c r="P92" s="4"/>
      <c r="Q92" s="4"/>
      <c r="R92" s="4"/>
    </row>
    <row r="93" spans="1:18" x14ac:dyDescent="0.3">
      <c r="B93" t="s">
        <v>102</v>
      </c>
      <c r="C93" s="4">
        <v>6050000</v>
      </c>
      <c r="D93" s="4">
        <v>6050000</v>
      </c>
      <c r="E93" s="4">
        <v>0</v>
      </c>
      <c r="F93" s="4">
        <v>449740</v>
      </c>
      <c r="G93" s="4">
        <v>5600260</v>
      </c>
      <c r="I93" s="5">
        <v>0.5</v>
      </c>
      <c r="J93" s="6">
        <f t="shared" si="9"/>
        <v>2800130</v>
      </c>
      <c r="M93" s="6">
        <f t="shared" si="13"/>
        <v>1250000</v>
      </c>
      <c r="N93" s="4">
        <v>1000000</v>
      </c>
      <c r="O93" s="4"/>
      <c r="P93" s="4"/>
      <c r="Q93" s="4"/>
      <c r="R93" s="4">
        <v>250000</v>
      </c>
    </row>
    <row r="94" spans="1:18" x14ac:dyDescent="0.3">
      <c r="B94" t="s">
        <v>103</v>
      </c>
      <c r="C94" s="4">
        <v>3916746</v>
      </c>
      <c r="D94" s="4">
        <v>3916746</v>
      </c>
      <c r="E94" s="4">
        <v>6326.71</v>
      </c>
      <c r="F94" s="4">
        <v>107939.63</v>
      </c>
      <c r="G94" s="4">
        <v>3802479.66</v>
      </c>
      <c r="I94" s="5">
        <v>0.5</v>
      </c>
      <c r="J94" s="6">
        <f t="shared" si="9"/>
        <v>1901239.83</v>
      </c>
      <c r="M94" s="6">
        <f t="shared" si="13"/>
        <v>0</v>
      </c>
      <c r="N94" s="4"/>
      <c r="O94" s="4"/>
      <c r="P94" s="4"/>
      <c r="Q94" s="4"/>
      <c r="R94" s="4"/>
    </row>
    <row r="95" spans="1:18" x14ac:dyDescent="0.3">
      <c r="B95" t="s">
        <v>104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I95" s="5">
        <v>0</v>
      </c>
      <c r="J95" s="6">
        <f t="shared" si="9"/>
        <v>0</v>
      </c>
      <c r="M95" s="6">
        <f t="shared" si="13"/>
        <v>0</v>
      </c>
      <c r="N95" s="4"/>
      <c r="O95" s="4"/>
      <c r="P95" s="4"/>
      <c r="Q95" s="4"/>
      <c r="R95" s="4"/>
    </row>
    <row r="96" spans="1:18" x14ac:dyDescent="0.3">
      <c r="B96" t="s">
        <v>105</v>
      </c>
      <c r="C96" s="4">
        <v>1000000</v>
      </c>
      <c r="D96" s="4">
        <v>1000000</v>
      </c>
      <c r="E96" s="4">
        <v>71811.83</v>
      </c>
      <c r="F96" s="4">
        <v>877140.95</v>
      </c>
      <c r="G96" s="4">
        <v>51047.22</v>
      </c>
      <c r="I96" s="5">
        <v>0</v>
      </c>
      <c r="J96" s="6">
        <f t="shared" si="9"/>
        <v>0</v>
      </c>
      <c r="M96" s="6">
        <f t="shared" si="13"/>
        <v>20858</v>
      </c>
      <c r="N96" s="4">
        <v>20858</v>
      </c>
      <c r="O96" s="4"/>
      <c r="P96" s="4"/>
      <c r="Q96" s="4"/>
      <c r="R96" s="4"/>
    </row>
    <row r="97" spans="1:18" x14ac:dyDescent="0.3">
      <c r="B97" t="s">
        <v>106</v>
      </c>
      <c r="C97" s="4">
        <v>2900000</v>
      </c>
      <c r="D97" s="4">
        <v>2900000</v>
      </c>
      <c r="E97" s="4">
        <v>0</v>
      </c>
      <c r="F97" s="4">
        <v>402619.67</v>
      </c>
      <c r="G97" s="4">
        <v>2497380.33</v>
      </c>
      <c r="I97" s="5">
        <v>0.5</v>
      </c>
      <c r="J97" s="6">
        <f t="shared" si="9"/>
        <v>1248690.165</v>
      </c>
      <c r="M97" s="6">
        <f t="shared" si="13"/>
        <v>1271710</v>
      </c>
      <c r="N97" s="4">
        <v>1271710</v>
      </c>
      <c r="O97" s="4"/>
      <c r="P97" s="4"/>
      <c r="Q97" s="4"/>
      <c r="R97" s="4"/>
    </row>
    <row r="98" spans="1:18" x14ac:dyDescent="0.3">
      <c r="B98" t="s">
        <v>107</v>
      </c>
      <c r="C98" s="4">
        <v>89459329</v>
      </c>
      <c r="D98" s="4">
        <v>89459329</v>
      </c>
      <c r="E98" s="4">
        <v>471927.01</v>
      </c>
      <c r="F98" s="4">
        <v>452875.81</v>
      </c>
      <c r="G98" s="4">
        <v>88534526.180000007</v>
      </c>
      <c r="I98" s="5">
        <v>0.25</v>
      </c>
      <c r="J98" s="6">
        <f t="shared" si="9"/>
        <v>22133631.545000002</v>
      </c>
      <c r="M98" s="6">
        <f t="shared" si="13"/>
        <v>0</v>
      </c>
      <c r="N98" s="4"/>
      <c r="O98" s="4"/>
      <c r="P98" s="4"/>
      <c r="Q98" s="4"/>
      <c r="R98" s="4"/>
    </row>
    <row r="99" spans="1:18" x14ac:dyDescent="0.3">
      <c r="A99" s="2" t="s">
        <v>108</v>
      </c>
      <c r="B99" s="2"/>
      <c r="C99" s="1">
        <f>SUM(C100:C153)</f>
        <v>4266218669</v>
      </c>
      <c r="D99" s="1">
        <f t="shared" ref="D99:G99" si="17">SUM(D100:D153)</f>
        <v>4031947893</v>
      </c>
      <c r="E99" s="1">
        <f t="shared" si="17"/>
        <v>187803839.43000007</v>
      </c>
      <c r="F99" s="1">
        <f t="shared" si="17"/>
        <v>1740345936.8299999</v>
      </c>
      <c r="G99" s="1">
        <f t="shared" si="17"/>
        <v>2103798116.74</v>
      </c>
      <c r="I99" s="5"/>
      <c r="J99" s="1">
        <f t="shared" ref="J99" si="18">SUM(J100:J153)</f>
        <v>210807220</v>
      </c>
      <c r="M99" s="6">
        <f t="shared" si="13"/>
        <v>0</v>
      </c>
      <c r="N99" s="1">
        <f t="shared" ref="N99:R99" si="19">SUM(N100:N153)</f>
        <v>0</v>
      </c>
      <c r="O99" s="1">
        <f t="shared" si="19"/>
        <v>0</v>
      </c>
      <c r="P99" s="1">
        <f t="shared" si="19"/>
        <v>0</v>
      </c>
      <c r="Q99" s="1">
        <f t="shared" si="19"/>
        <v>0</v>
      </c>
      <c r="R99" s="1">
        <f t="shared" si="19"/>
        <v>0</v>
      </c>
    </row>
    <row r="100" spans="1:18" x14ac:dyDescent="0.3">
      <c r="B100" t="s">
        <v>109</v>
      </c>
      <c r="C100" s="4">
        <v>27948644</v>
      </c>
      <c r="D100" s="4">
        <v>27066743</v>
      </c>
      <c r="E100" s="4">
        <v>16555109.060000001</v>
      </c>
      <c r="F100" s="4">
        <v>10511633.939999999</v>
      </c>
      <c r="G100" s="4">
        <v>0</v>
      </c>
      <c r="I100" s="5">
        <v>0</v>
      </c>
      <c r="J100" s="6">
        <f t="shared" si="9"/>
        <v>0</v>
      </c>
      <c r="M100" s="6">
        <f t="shared" si="13"/>
        <v>0</v>
      </c>
      <c r="N100" s="4"/>
      <c r="O100" s="4"/>
      <c r="P100" s="4"/>
      <c r="Q100" s="4"/>
      <c r="R100" s="4"/>
    </row>
    <row r="101" spans="1:18" x14ac:dyDescent="0.3">
      <c r="B101" t="s">
        <v>110</v>
      </c>
      <c r="C101" s="4">
        <v>136866381</v>
      </c>
      <c r="D101" s="4">
        <v>129965350</v>
      </c>
      <c r="E101" s="4">
        <v>89080061.519999996</v>
      </c>
      <c r="F101" s="4">
        <v>40885288.479999997</v>
      </c>
      <c r="G101" s="4">
        <v>0</v>
      </c>
      <c r="I101" s="5">
        <v>0</v>
      </c>
      <c r="J101" s="6">
        <f t="shared" si="9"/>
        <v>0</v>
      </c>
      <c r="M101" s="6">
        <f t="shared" si="13"/>
        <v>0</v>
      </c>
      <c r="N101" s="4"/>
      <c r="O101" s="4"/>
      <c r="P101" s="4"/>
      <c r="Q101" s="4"/>
      <c r="R101" s="4"/>
    </row>
    <row r="102" spans="1:18" x14ac:dyDescent="0.3">
      <c r="B102" t="s">
        <v>111</v>
      </c>
      <c r="C102" s="4">
        <v>29295240</v>
      </c>
      <c r="D102" s="4">
        <v>28014440</v>
      </c>
      <c r="E102" s="4">
        <v>19329215.559999999</v>
      </c>
      <c r="F102" s="4">
        <v>8685224.4399999995</v>
      </c>
      <c r="G102" s="4">
        <v>0</v>
      </c>
      <c r="I102" s="5">
        <v>0</v>
      </c>
      <c r="J102" s="6">
        <f t="shared" si="9"/>
        <v>0</v>
      </c>
      <c r="M102" s="6">
        <f t="shared" si="13"/>
        <v>0</v>
      </c>
      <c r="N102" s="4"/>
      <c r="O102" s="4"/>
      <c r="P102" s="4"/>
      <c r="Q102" s="4"/>
      <c r="R102" s="4"/>
    </row>
    <row r="103" spans="1:18" x14ac:dyDescent="0.3">
      <c r="B103" t="s">
        <v>112</v>
      </c>
      <c r="C103" s="4">
        <v>4955433</v>
      </c>
      <c r="D103" s="4">
        <v>4799068</v>
      </c>
      <c r="E103" s="4">
        <v>2857642.98</v>
      </c>
      <c r="F103" s="4">
        <v>1941425.02</v>
      </c>
      <c r="G103" s="4">
        <v>0</v>
      </c>
      <c r="I103" s="5">
        <v>0</v>
      </c>
      <c r="J103" s="6">
        <f t="shared" si="9"/>
        <v>0</v>
      </c>
      <c r="M103" s="6">
        <f t="shared" si="13"/>
        <v>0</v>
      </c>
      <c r="N103" s="4"/>
      <c r="O103" s="4"/>
      <c r="P103" s="4"/>
      <c r="Q103" s="4"/>
      <c r="R103" s="4"/>
    </row>
    <row r="104" spans="1:18" x14ac:dyDescent="0.3">
      <c r="B104" t="s">
        <v>113</v>
      </c>
      <c r="C104" s="4">
        <v>24267089</v>
      </c>
      <c r="D104" s="4">
        <v>23043502</v>
      </c>
      <c r="E104" s="4">
        <v>15610611.24</v>
      </c>
      <c r="F104" s="4">
        <v>7432890.7599999998</v>
      </c>
      <c r="G104" s="4">
        <v>0</v>
      </c>
      <c r="I104" s="5">
        <v>0</v>
      </c>
      <c r="J104" s="6">
        <f t="shared" si="9"/>
        <v>0</v>
      </c>
      <c r="M104" s="6">
        <f t="shared" si="13"/>
        <v>0</v>
      </c>
      <c r="N104" s="4"/>
      <c r="O104" s="4"/>
      <c r="P104" s="4"/>
      <c r="Q104" s="4"/>
      <c r="R104" s="4"/>
    </row>
    <row r="105" spans="1:18" x14ac:dyDescent="0.3">
      <c r="B105" t="s">
        <v>114</v>
      </c>
      <c r="C105" s="4">
        <v>5194192</v>
      </c>
      <c r="D105" s="4">
        <v>4967100</v>
      </c>
      <c r="E105" s="4">
        <v>3362127.77</v>
      </c>
      <c r="F105" s="4">
        <v>1604972.23</v>
      </c>
      <c r="G105" s="4">
        <v>0</v>
      </c>
      <c r="I105" s="5">
        <v>0</v>
      </c>
      <c r="J105" s="6">
        <f t="shared" si="9"/>
        <v>0</v>
      </c>
      <c r="M105" s="6">
        <f t="shared" si="13"/>
        <v>0</v>
      </c>
      <c r="N105" s="4"/>
      <c r="O105" s="4"/>
      <c r="P105" s="4"/>
      <c r="Q105" s="4"/>
      <c r="R105" s="4"/>
    </row>
    <row r="106" spans="1:18" x14ac:dyDescent="0.3">
      <c r="B106" t="s">
        <v>115</v>
      </c>
      <c r="C106" s="4">
        <v>14583731</v>
      </c>
      <c r="D106" s="4">
        <v>14583731</v>
      </c>
      <c r="E106" s="4">
        <v>47990.77</v>
      </c>
      <c r="F106" s="4">
        <v>4597942.2300000004</v>
      </c>
      <c r="G106" s="4">
        <v>9937798</v>
      </c>
      <c r="I106" s="5">
        <v>0</v>
      </c>
      <c r="J106" s="6">
        <f t="shared" si="9"/>
        <v>0</v>
      </c>
      <c r="M106" s="6">
        <f t="shared" si="13"/>
        <v>0</v>
      </c>
      <c r="N106" s="4"/>
      <c r="O106" s="4"/>
      <c r="P106" s="4"/>
      <c r="Q106" s="4"/>
      <c r="R106" s="4"/>
    </row>
    <row r="107" spans="1:18" x14ac:dyDescent="0.3">
      <c r="B107" t="s">
        <v>116</v>
      </c>
      <c r="C107" s="4">
        <v>367579125</v>
      </c>
      <c r="D107" s="4">
        <v>243979125</v>
      </c>
      <c r="E107" s="4">
        <v>40961080.450000003</v>
      </c>
      <c r="F107" s="4">
        <v>20209484.649999999</v>
      </c>
      <c r="G107" s="4">
        <v>182808559.90000001</v>
      </c>
      <c r="I107" s="5">
        <v>0</v>
      </c>
      <c r="J107" s="6">
        <f t="shared" si="9"/>
        <v>0</v>
      </c>
      <c r="M107" s="6">
        <f t="shared" si="13"/>
        <v>0</v>
      </c>
      <c r="N107" s="4"/>
      <c r="O107" s="4"/>
      <c r="P107" s="4"/>
      <c r="Q107" s="4"/>
      <c r="R107" s="4"/>
    </row>
    <row r="108" spans="1:18" x14ac:dyDescent="0.3">
      <c r="B108" t="s">
        <v>117</v>
      </c>
      <c r="C108" s="4">
        <v>85000000</v>
      </c>
      <c r="D108" s="4">
        <v>85000000</v>
      </c>
      <c r="E108" s="4">
        <v>0</v>
      </c>
      <c r="F108" s="4">
        <v>9597965.6600000001</v>
      </c>
      <c r="G108" s="4">
        <v>75402034.340000004</v>
      </c>
      <c r="I108" s="5">
        <v>0</v>
      </c>
      <c r="J108" s="6">
        <f t="shared" si="9"/>
        <v>0</v>
      </c>
      <c r="M108" s="6">
        <f t="shared" si="13"/>
        <v>0</v>
      </c>
      <c r="N108" s="4"/>
      <c r="O108" s="4"/>
      <c r="P108" s="4"/>
      <c r="Q108" s="4"/>
      <c r="R108" s="4"/>
    </row>
    <row r="109" spans="1:18" x14ac:dyDescent="0.3">
      <c r="B109" t="s">
        <v>118</v>
      </c>
      <c r="C109" s="4">
        <v>300770615</v>
      </c>
      <c r="D109" s="4">
        <v>200770615</v>
      </c>
      <c r="E109" s="4">
        <v>0</v>
      </c>
      <c r="F109" s="4">
        <v>0</v>
      </c>
      <c r="G109" s="4">
        <v>200770615</v>
      </c>
      <c r="I109" s="5">
        <v>0</v>
      </c>
      <c r="J109" s="6">
        <f t="shared" si="9"/>
        <v>0</v>
      </c>
      <c r="M109" s="6">
        <f t="shared" si="13"/>
        <v>0</v>
      </c>
      <c r="N109" s="4"/>
      <c r="O109" s="4"/>
      <c r="P109" s="4"/>
      <c r="Q109" s="4"/>
      <c r="R109" s="4"/>
    </row>
    <row r="110" spans="1:18" x14ac:dyDescent="0.3">
      <c r="B110" t="s">
        <v>119</v>
      </c>
      <c r="C110" s="4">
        <v>9177220</v>
      </c>
      <c r="D110" s="4">
        <v>9177220</v>
      </c>
      <c r="E110" s="4">
        <v>0.02</v>
      </c>
      <c r="F110" s="4">
        <v>4588609.9800000004</v>
      </c>
      <c r="G110" s="4">
        <v>4588610</v>
      </c>
      <c r="I110" s="5">
        <v>0</v>
      </c>
      <c r="J110" s="6">
        <f t="shared" si="9"/>
        <v>0</v>
      </c>
      <c r="M110" s="6">
        <f t="shared" si="13"/>
        <v>0</v>
      </c>
      <c r="N110" s="4"/>
      <c r="O110" s="4"/>
      <c r="P110" s="4"/>
      <c r="Q110" s="4"/>
      <c r="R110" s="4"/>
    </row>
    <row r="111" spans="1:18" x14ac:dyDescent="0.3">
      <c r="B111" t="s">
        <v>120</v>
      </c>
      <c r="C111" s="4">
        <v>19793345</v>
      </c>
      <c r="D111" s="4">
        <v>19793345</v>
      </c>
      <c r="E111" s="4">
        <v>0</v>
      </c>
      <c r="F111" s="4">
        <v>19793345</v>
      </c>
      <c r="G111" s="4">
        <v>0</v>
      </c>
      <c r="I111" s="5">
        <v>0</v>
      </c>
      <c r="J111" s="6">
        <f t="shared" si="9"/>
        <v>0</v>
      </c>
      <c r="M111" s="6">
        <f t="shared" si="13"/>
        <v>0</v>
      </c>
      <c r="N111" s="4"/>
      <c r="O111" s="4"/>
      <c r="P111" s="4"/>
      <c r="Q111" s="4"/>
      <c r="R111" s="4"/>
    </row>
    <row r="112" spans="1:18" x14ac:dyDescent="0.3">
      <c r="B112" t="s">
        <v>121</v>
      </c>
      <c r="C112" s="4">
        <v>19258720</v>
      </c>
      <c r="D112" s="4">
        <v>19258720</v>
      </c>
      <c r="E112" s="4">
        <v>0</v>
      </c>
      <c r="F112" s="4">
        <v>19258720</v>
      </c>
      <c r="G112" s="4">
        <v>0</v>
      </c>
      <c r="I112" s="5">
        <v>0</v>
      </c>
      <c r="J112" s="6">
        <f t="shared" si="9"/>
        <v>0</v>
      </c>
      <c r="M112" s="6">
        <f t="shared" si="13"/>
        <v>0</v>
      </c>
      <c r="N112" s="4"/>
      <c r="O112" s="4"/>
      <c r="P112" s="4"/>
      <c r="Q112" s="4"/>
      <c r="R112" s="4"/>
    </row>
    <row r="113" spans="2:18" x14ac:dyDescent="0.3">
      <c r="B113" t="s">
        <v>122</v>
      </c>
      <c r="C113" s="4">
        <v>5811832</v>
      </c>
      <c r="D113" s="4">
        <v>5811832</v>
      </c>
      <c r="E113" s="4">
        <v>0</v>
      </c>
      <c r="F113" s="4">
        <v>5811832</v>
      </c>
      <c r="G113" s="4">
        <v>0</v>
      </c>
      <c r="I113" s="5">
        <v>0</v>
      </c>
      <c r="J113" s="6">
        <f t="shared" si="9"/>
        <v>0</v>
      </c>
      <c r="M113" s="6">
        <f t="shared" si="13"/>
        <v>0</v>
      </c>
      <c r="N113" s="4"/>
      <c r="O113" s="4"/>
      <c r="P113" s="4"/>
      <c r="Q113" s="4"/>
      <c r="R113" s="4"/>
    </row>
    <row r="114" spans="2:18" x14ac:dyDescent="0.3">
      <c r="B114" t="s">
        <v>123</v>
      </c>
      <c r="C114" s="4">
        <v>2770909</v>
      </c>
      <c r="D114" s="4">
        <v>2770909</v>
      </c>
      <c r="E114" s="4">
        <v>0.02</v>
      </c>
      <c r="F114" s="4">
        <v>1385454.48</v>
      </c>
      <c r="G114" s="4">
        <v>1385454.5</v>
      </c>
      <c r="I114" s="5">
        <v>0</v>
      </c>
      <c r="J114" s="6">
        <f t="shared" si="9"/>
        <v>0</v>
      </c>
      <c r="M114" s="6">
        <f t="shared" si="13"/>
        <v>0</v>
      </c>
      <c r="N114" s="4"/>
      <c r="O114" s="4"/>
      <c r="P114" s="4"/>
      <c r="Q114" s="4"/>
      <c r="R114" s="4"/>
    </row>
    <row r="115" spans="2:18" x14ac:dyDescent="0.3">
      <c r="B115" t="s">
        <v>124</v>
      </c>
      <c r="C115" s="4">
        <v>1863128</v>
      </c>
      <c r="D115" s="4">
        <v>1863128</v>
      </c>
      <c r="E115" s="4">
        <v>0</v>
      </c>
      <c r="F115" s="4">
        <v>1863128</v>
      </c>
      <c r="G115" s="4">
        <v>0</v>
      </c>
      <c r="I115" s="5">
        <v>0</v>
      </c>
      <c r="J115" s="6">
        <f t="shared" si="9"/>
        <v>0</v>
      </c>
      <c r="M115" s="6">
        <f t="shared" si="13"/>
        <v>0</v>
      </c>
      <c r="N115" s="4"/>
      <c r="O115" s="4"/>
      <c r="P115" s="4"/>
      <c r="Q115" s="4"/>
      <c r="R115" s="4"/>
    </row>
    <row r="116" spans="2:18" x14ac:dyDescent="0.3">
      <c r="B116" t="s">
        <v>125</v>
      </c>
      <c r="C116" s="4">
        <v>40429137</v>
      </c>
      <c r="D116" s="4">
        <v>40429137</v>
      </c>
      <c r="E116" s="4">
        <v>0</v>
      </c>
      <c r="F116" s="4">
        <v>40429137</v>
      </c>
      <c r="G116" s="4">
        <v>0</v>
      </c>
      <c r="I116" s="5">
        <v>0</v>
      </c>
      <c r="J116" s="6">
        <f t="shared" si="9"/>
        <v>0</v>
      </c>
      <c r="M116" s="6">
        <f t="shared" si="13"/>
        <v>0</v>
      </c>
      <c r="N116" s="4"/>
      <c r="O116" s="4"/>
      <c r="P116" s="4"/>
      <c r="Q116" s="4"/>
      <c r="R116" s="4"/>
    </row>
    <row r="117" spans="2:18" x14ac:dyDescent="0.3">
      <c r="B117" t="s">
        <v>126</v>
      </c>
      <c r="C117" s="4">
        <v>1471904178</v>
      </c>
      <c r="D117" s="4">
        <v>1471904178</v>
      </c>
      <c r="E117" s="4">
        <v>0</v>
      </c>
      <c r="F117" s="4">
        <v>530627898</v>
      </c>
      <c r="G117" s="4">
        <v>941276280</v>
      </c>
      <c r="I117" s="5">
        <v>0</v>
      </c>
      <c r="J117" s="6">
        <f t="shared" si="9"/>
        <v>0</v>
      </c>
      <c r="M117" s="6">
        <f t="shared" si="13"/>
        <v>0</v>
      </c>
      <c r="N117" s="4"/>
      <c r="O117" s="4"/>
      <c r="P117" s="4"/>
      <c r="Q117" s="4"/>
      <c r="R117" s="4"/>
    </row>
    <row r="118" spans="2:18" x14ac:dyDescent="0.3">
      <c r="B118" t="s">
        <v>127</v>
      </c>
      <c r="C118" s="4">
        <v>78752148</v>
      </c>
      <c r="D118" s="4">
        <v>78752148</v>
      </c>
      <c r="E118" s="4">
        <v>0</v>
      </c>
      <c r="F118" s="4">
        <v>39376074</v>
      </c>
      <c r="G118" s="4">
        <v>39376074</v>
      </c>
      <c r="I118" s="5">
        <v>0</v>
      </c>
      <c r="J118" s="6">
        <f t="shared" si="9"/>
        <v>0</v>
      </c>
      <c r="M118" s="6">
        <f t="shared" si="13"/>
        <v>0</v>
      </c>
      <c r="N118" s="4"/>
      <c r="O118" s="4"/>
      <c r="P118" s="4"/>
      <c r="Q118" s="4"/>
      <c r="R118" s="4"/>
    </row>
    <row r="119" spans="2:18" x14ac:dyDescent="0.3">
      <c r="B119" t="s">
        <v>128</v>
      </c>
      <c r="C119" s="4">
        <v>916500</v>
      </c>
      <c r="D119" s="4">
        <v>916500</v>
      </c>
      <c r="E119" s="4">
        <v>0</v>
      </c>
      <c r="F119" s="4">
        <v>916500</v>
      </c>
      <c r="G119" s="4">
        <v>0</v>
      </c>
      <c r="I119" s="5"/>
      <c r="J119" s="6">
        <f t="shared" si="9"/>
        <v>0</v>
      </c>
      <c r="M119" s="6">
        <f t="shared" si="13"/>
        <v>0</v>
      </c>
      <c r="N119" s="4"/>
      <c r="O119" s="4"/>
      <c r="P119" s="4"/>
      <c r="Q119" s="4"/>
      <c r="R119" s="4"/>
    </row>
    <row r="120" spans="2:18" x14ac:dyDescent="0.3">
      <c r="B120" t="s">
        <v>129</v>
      </c>
      <c r="C120" s="4">
        <v>116670165</v>
      </c>
      <c r="D120" s="4">
        <v>116670165</v>
      </c>
      <c r="E120" s="4">
        <v>0</v>
      </c>
      <c r="F120" s="4">
        <v>58335082.5</v>
      </c>
      <c r="G120" s="4">
        <v>58335082.5</v>
      </c>
      <c r="I120" s="5">
        <v>0</v>
      </c>
      <c r="J120" s="6">
        <f t="shared" si="9"/>
        <v>0</v>
      </c>
      <c r="M120" s="6">
        <f t="shared" si="13"/>
        <v>0</v>
      </c>
      <c r="N120" s="4"/>
      <c r="O120" s="4"/>
      <c r="P120" s="4"/>
      <c r="Q120" s="4"/>
      <c r="R120" s="4"/>
    </row>
    <row r="121" spans="2:18" x14ac:dyDescent="0.3">
      <c r="B121" t="s">
        <v>130</v>
      </c>
      <c r="C121" s="4">
        <v>192831927</v>
      </c>
      <c r="D121" s="4">
        <v>192831927</v>
      </c>
      <c r="E121" s="4">
        <v>0</v>
      </c>
      <c r="F121" s="4">
        <v>96415963.5</v>
      </c>
      <c r="G121" s="4">
        <v>96415963.5</v>
      </c>
      <c r="I121" s="5">
        <v>0</v>
      </c>
      <c r="J121" s="6">
        <f t="shared" si="9"/>
        <v>0</v>
      </c>
      <c r="M121" s="6">
        <f t="shared" si="13"/>
        <v>0</v>
      </c>
      <c r="N121" s="4"/>
      <c r="O121" s="4"/>
      <c r="P121" s="4"/>
      <c r="Q121" s="4"/>
      <c r="R121" s="4"/>
    </row>
    <row r="122" spans="2:18" x14ac:dyDescent="0.3">
      <c r="B122" t="s">
        <v>131</v>
      </c>
      <c r="C122" s="4">
        <v>61112220</v>
      </c>
      <c r="D122" s="4">
        <v>61112220</v>
      </c>
      <c r="E122" s="4">
        <v>0</v>
      </c>
      <c r="F122" s="4">
        <v>30556110</v>
      </c>
      <c r="G122" s="4">
        <v>30556110</v>
      </c>
      <c r="I122" s="5">
        <v>0</v>
      </c>
      <c r="J122" s="6">
        <f t="shared" ref="J122:J153" si="20">G122*I122</f>
        <v>0</v>
      </c>
      <c r="M122" s="6">
        <f t="shared" si="13"/>
        <v>0</v>
      </c>
      <c r="N122" s="4"/>
      <c r="O122" s="4"/>
      <c r="P122" s="4"/>
      <c r="Q122" s="4"/>
      <c r="R122" s="4"/>
    </row>
    <row r="123" spans="2:18" x14ac:dyDescent="0.3">
      <c r="B123" t="s">
        <v>132</v>
      </c>
      <c r="C123" s="4">
        <v>4436349</v>
      </c>
      <c r="D123" s="4">
        <v>4436349</v>
      </c>
      <c r="E123" s="4">
        <v>0</v>
      </c>
      <c r="F123" s="4">
        <v>4436349</v>
      </c>
      <c r="G123" s="4">
        <v>0</v>
      </c>
      <c r="I123" s="5"/>
      <c r="J123" s="6">
        <f t="shared" si="20"/>
        <v>0</v>
      </c>
      <c r="M123" s="6">
        <f t="shared" si="13"/>
        <v>0</v>
      </c>
      <c r="N123" s="4"/>
      <c r="O123" s="4"/>
      <c r="P123" s="4"/>
      <c r="Q123" s="4"/>
      <c r="R123" s="4"/>
    </row>
    <row r="124" spans="2:18" x14ac:dyDescent="0.3">
      <c r="B124" t="s">
        <v>133</v>
      </c>
      <c r="C124" s="4">
        <v>2891252</v>
      </c>
      <c r="D124" s="4">
        <v>2891252</v>
      </c>
      <c r="E124" s="4">
        <v>0</v>
      </c>
      <c r="F124" s="4">
        <v>2891252</v>
      </c>
      <c r="G124" s="4">
        <v>0</v>
      </c>
      <c r="I124" s="5"/>
      <c r="J124" s="6">
        <f t="shared" si="20"/>
        <v>0</v>
      </c>
      <c r="M124" s="6">
        <f t="shared" si="13"/>
        <v>0</v>
      </c>
      <c r="N124" s="4"/>
      <c r="O124" s="4"/>
      <c r="P124" s="4"/>
      <c r="Q124" s="4"/>
      <c r="R124" s="4"/>
    </row>
    <row r="125" spans="2:18" x14ac:dyDescent="0.3">
      <c r="B125" t="s">
        <v>134</v>
      </c>
      <c r="C125" s="4">
        <v>4289220</v>
      </c>
      <c r="D125" s="4">
        <v>4289220</v>
      </c>
      <c r="E125" s="4">
        <v>0</v>
      </c>
      <c r="F125" s="4">
        <v>2144610</v>
      </c>
      <c r="G125" s="4">
        <v>2144610</v>
      </c>
      <c r="I125" s="5">
        <v>0</v>
      </c>
      <c r="J125" s="6">
        <f t="shared" si="20"/>
        <v>0</v>
      </c>
      <c r="M125" s="6">
        <f t="shared" si="13"/>
        <v>0</v>
      </c>
      <c r="N125" s="4"/>
      <c r="O125" s="4"/>
      <c r="P125" s="4"/>
      <c r="Q125" s="4"/>
      <c r="R125" s="4"/>
    </row>
    <row r="126" spans="2:18" x14ac:dyDescent="0.3">
      <c r="B126" t="s">
        <v>135</v>
      </c>
      <c r="C126" s="4">
        <v>58515470</v>
      </c>
      <c r="D126" s="4">
        <v>58515470</v>
      </c>
      <c r="E126" s="4">
        <v>0</v>
      </c>
      <c r="F126" s="4">
        <v>48269000</v>
      </c>
      <c r="G126" s="4">
        <v>10246470</v>
      </c>
      <c r="I126" s="5">
        <v>0</v>
      </c>
      <c r="J126" s="6">
        <f t="shared" si="20"/>
        <v>0</v>
      </c>
      <c r="M126" s="6">
        <f t="shared" si="13"/>
        <v>0</v>
      </c>
      <c r="N126" s="4"/>
      <c r="O126" s="4"/>
      <c r="P126" s="4"/>
      <c r="Q126" s="4"/>
      <c r="R126" s="4"/>
    </row>
    <row r="127" spans="2:18" x14ac:dyDescent="0.3">
      <c r="B127" t="s">
        <v>136</v>
      </c>
      <c r="C127" s="4">
        <v>17120220</v>
      </c>
      <c r="D127" s="4">
        <v>17120220</v>
      </c>
      <c r="E127" s="4">
        <v>0</v>
      </c>
      <c r="F127" s="4">
        <v>8560110</v>
      </c>
      <c r="G127" s="4">
        <v>8560110</v>
      </c>
      <c r="I127" s="5">
        <v>0</v>
      </c>
      <c r="J127" s="6">
        <f t="shared" si="20"/>
        <v>0</v>
      </c>
      <c r="M127" s="6">
        <f t="shared" si="13"/>
        <v>0</v>
      </c>
      <c r="N127" s="4"/>
      <c r="O127" s="4"/>
      <c r="P127" s="4"/>
      <c r="Q127" s="4"/>
      <c r="R127" s="4"/>
    </row>
    <row r="128" spans="2:18" x14ac:dyDescent="0.3">
      <c r="B128" t="s">
        <v>137</v>
      </c>
      <c r="C128" s="4">
        <v>158242890</v>
      </c>
      <c r="D128" s="4">
        <v>158242890</v>
      </c>
      <c r="E128" s="4">
        <v>0</v>
      </c>
      <c r="F128" s="4">
        <v>158242890</v>
      </c>
      <c r="G128" s="4">
        <v>0</v>
      </c>
      <c r="I128" s="5"/>
      <c r="J128" s="6">
        <f t="shared" si="20"/>
        <v>0</v>
      </c>
      <c r="M128" s="6">
        <f t="shared" si="13"/>
        <v>0</v>
      </c>
      <c r="N128" s="4"/>
      <c r="O128" s="4"/>
      <c r="P128" s="4"/>
      <c r="Q128" s="4"/>
      <c r="R128" s="4"/>
    </row>
    <row r="129" spans="2:18" x14ac:dyDescent="0.3">
      <c r="B129" t="s">
        <v>138</v>
      </c>
      <c r="C129" s="4">
        <v>4209790</v>
      </c>
      <c r="D129" s="4">
        <v>4209790</v>
      </c>
      <c r="E129" s="4">
        <v>0</v>
      </c>
      <c r="F129" s="4">
        <v>4209790</v>
      </c>
      <c r="G129" s="4">
        <v>0</v>
      </c>
      <c r="I129" s="5"/>
      <c r="J129" s="6">
        <f t="shared" si="20"/>
        <v>0</v>
      </c>
      <c r="M129" s="6">
        <f t="shared" si="13"/>
        <v>0</v>
      </c>
      <c r="N129" s="4"/>
      <c r="O129" s="4"/>
      <c r="P129" s="4"/>
      <c r="Q129" s="4"/>
      <c r="R129" s="4"/>
    </row>
    <row r="130" spans="2:18" x14ac:dyDescent="0.3">
      <c r="B130" t="s">
        <v>139</v>
      </c>
      <c r="C130" s="4">
        <v>12293320</v>
      </c>
      <c r="D130" s="4">
        <v>12293320</v>
      </c>
      <c r="E130" s="4">
        <v>0</v>
      </c>
      <c r="F130" s="4">
        <v>12293320</v>
      </c>
      <c r="G130" s="4">
        <v>0</v>
      </c>
      <c r="I130" s="5"/>
      <c r="J130" s="6">
        <f t="shared" si="20"/>
        <v>0</v>
      </c>
      <c r="M130" s="6">
        <f t="shared" si="13"/>
        <v>0</v>
      </c>
      <c r="N130" s="4"/>
      <c r="O130" s="4"/>
      <c r="P130" s="4"/>
      <c r="Q130" s="4"/>
      <c r="R130" s="4"/>
    </row>
    <row r="131" spans="2:18" x14ac:dyDescent="0.3">
      <c r="B131" t="s">
        <v>140</v>
      </c>
      <c r="C131" s="4">
        <v>1906320</v>
      </c>
      <c r="D131" s="4">
        <v>1906320</v>
      </c>
      <c r="E131" s="4">
        <v>0</v>
      </c>
      <c r="F131" s="4">
        <v>1906320</v>
      </c>
      <c r="G131" s="4">
        <v>0</v>
      </c>
      <c r="I131" s="5"/>
      <c r="J131" s="6">
        <f t="shared" si="20"/>
        <v>0</v>
      </c>
      <c r="M131" s="6">
        <f t="shared" si="13"/>
        <v>0</v>
      </c>
      <c r="N131" s="4"/>
      <c r="O131" s="4"/>
      <c r="P131" s="4"/>
      <c r="Q131" s="4"/>
      <c r="R131" s="4"/>
    </row>
    <row r="132" spans="2:18" x14ac:dyDescent="0.3">
      <c r="B132" t="s">
        <v>141</v>
      </c>
      <c r="C132" s="4">
        <v>5511220</v>
      </c>
      <c r="D132" s="4">
        <v>5511220</v>
      </c>
      <c r="E132" s="4">
        <v>0.02</v>
      </c>
      <c r="F132" s="4">
        <v>2755609.98</v>
      </c>
      <c r="G132" s="4">
        <v>2755610</v>
      </c>
      <c r="I132" s="5">
        <v>0</v>
      </c>
      <c r="J132" s="6">
        <f t="shared" si="20"/>
        <v>0</v>
      </c>
      <c r="M132" s="6">
        <f t="shared" si="13"/>
        <v>0</v>
      </c>
      <c r="N132" s="4"/>
      <c r="O132" s="4"/>
      <c r="P132" s="4"/>
      <c r="Q132" s="4"/>
      <c r="R132" s="4"/>
    </row>
    <row r="133" spans="2:18" x14ac:dyDescent="0.3">
      <c r="B133" t="s">
        <v>142</v>
      </c>
      <c r="C133" s="4">
        <v>30653870</v>
      </c>
      <c r="D133" s="4">
        <v>30653870</v>
      </c>
      <c r="E133" s="4">
        <v>0</v>
      </c>
      <c r="F133" s="4">
        <v>30653870</v>
      </c>
      <c r="G133" s="4">
        <v>0</v>
      </c>
      <c r="I133" s="5"/>
      <c r="J133" s="6">
        <f t="shared" si="20"/>
        <v>0</v>
      </c>
      <c r="M133" s="6">
        <f t="shared" si="13"/>
        <v>0</v>
      </c>
      <c r="N133" s="4"/>
      <c r="O133" s="4"/>
      <c r="P133" s="4"/>
      <c r="Q133" s="4"/>
      <c r="R133" s="4"/>
    </row>
    <row r="134" spans="2:18" x14ac:dyDescent="0.3">
      <c r="B134" t="s">
        <v>143</v>
      </c>
      <c r="C134" s="4">
        <v>189648290</v>
      </c>
      <c r="D134" s="4">
        <v>189648290</v>
      </c>
      <c r="E134" s="4">
        <v>0</v>
      </c>
      <c r="F134" s="4">
        <v>189648290</v>
      </c>
      <c r="G134" s="4">
        <v>0</v>
      </c>
      <c r="I134" s="5"/>
      <c r="J134" s="6">
        <f t="shared" si="20"/>
        <v>0</v>
      </c>
      <c r="M134" s="6">
        <f t="shared" si="13"/>
        <v>0</v>
      </c>
      <c r="N134" s="4"/>
      <c r="O134" s="4"/>
      <c r="P134" s="4"/>
      <c r="Q134" s="4"/>
      <c r="R134" s="4"/>
    </row>
    <row r="135" spans="2:18" x14ac:dyDescent="0.3">
      <c r="B135" t="s">
        <v>144</v>
      </c>
      <c r="C135" s="4">
        <v>809575</v>
      </c>
      <c r="D135" s="4">
        <v>809575</v>
      </c>
      <c r="E135" s="4">
        <v>0</v>
      </c>
      <c r="F135" s="4">
        <v>809575</v>
      </c>
      <c r="G135" s="4">
        <v>0</v>
      </c>
      <c r="I135" s="5"/>
      <c r="J135" s="6">
        <f t="shared" si="20"/>
        <v>0</v>
      </c>
      <c r="M135" s="6">
        <f t="shared" ref="M135:M154" si="21">SUM(N135:R135)</f>
        <v>0</v>
      </c>
      <c r="N135" s="4"/>
      <c r="O135" s="4"/>
      <c r="P135" s="4"/>
      <c r="Q135" s="4"/>
      <c r="R135" s="4"/>
    </row>
    <row r="136" spans="2:18" x14ac:dyDescent="0.3">
      <c r="B136" t="s">
        <v>145</v>
      </c>
      <c r="C136" s="4">
        <v>421614440</v>
      </c>
      <c r="D136" s="4">
        <v>421614440</v>
      </c>
      <c r="E136" s="4">
        <v>0</v>
      </c>
      <c r="F136" s="4">
        <v>0</v>
      </c>
      <c r="G136" s="4">
        <v>421614440</v>
      </c>
      <c r="I136" s="5">
        <v>0.5</v>
      </c>
      <c r="J136" s="6">
        <f t="shared" si="20"/>
        <v>210807220</v>
      </c>
      <c r="M136" s="6">
        <f t="shared" si="21"/>
        <v>0</v>
      </c>
      <c r="N136" s="4"/>
      <c r="O136" s="4"/>
      <c r="P136" s="4"/>
      <c r="Q136" s="4"/>
      <c r="R136" s="4"/>
    </row>
    <row r="137" spans="2:18" x14ac:dyDescent="0.3">
      <c r="B137" t="s">
        <v>146</v>
      </c>
      <c r="C137" s="4">
        <v>7949110</v>
      </c>
      <c r="D137" s="4">
        <v>7949110</v>
      </c>
      <c r="E137" s="4">
        <v>0</v>
      </c>
      <c r="F137" s="4">
        <v>7949110</v>
      </c>
      <c r="G137" s="4">
        <v>0</v>
      </c>
      <c r="I137" s="5"/>
      <c r="J137" s="6">
        <f t="shared" si="20"/>
        <v>0</v>
      </c>
      <c r="M137" s="6">
        <f t="shared" si="21"/>
        <v>0</v>
      </c>
      <c r="N137" s="4"/>
      <c r="O137" s="4"/>
      <c r="P137" s="4"/>
      <c r="Q137" s="4"/>
      <c r="R137" s="4"/>
    </row>
    <row r="138" spans="2:18" x14ac:dyDescent="0.3">
      <c r="B138" t="s">
        <v>147</v>
      </c>
      <c r="C138" s="4">
        <v>4750525</v>
      </c>
      <c r="D138" s="4">
        <v>4750525</v>
      </c>
      <c r="E138" s="4">
        <v>0</v>
      </c>
      <c r="F138" s="4">
        <v>4750525</v>
      </c>
      <c r="G138" s="4">
        <v>0</v>
      </c>
      <c r="I138" s="5"/>
      <c r="J138" s="6">
        <f t="shared" si="20"/>
        <v>0</v>
      </c>
      <c r="M138" s="6">
        <f t="shared" si="21"/>
        <v>0</v>
      </c>
      <c r="N138" s="4"/>
      <c r="O138" s="4"/>
      <c r="P138" s="4"/>
      <c r="Q138" s="4"/>
      <c r="R138" s="4"/>
    </row>
    <row r="139" spans="2:18" x14ac:dyDescent="0.3">
      <c r="B139" t="s">
        <v>148</v>
      </c>
      <c r="C139" s="4">
        <v>165752080</v>
      </c>
      <c r="D139" s="4">
        <v>165752080</v>
      </c>
      <c r="E139" s="4">
        <v>0</v>
      </c>
      <c r="F139" s="4">
        <v>165752080</v>
      </c>
      <c r="G139" s="4">
        <v>0</v>
      </c>
      <c r="I139" s="5"/>
      <c r="J139" s="6">
        <f t="shared" si="20"/>
        <v>0</v>
      </c>
      <c r="M139" s="6">
        <f t="shared" si="21"/>
        <v>0</v>
      </c>
      <c r="N139" s="4"/>
      <c r="O139" s="4"/>
      <c r="P139" s="4"/>
      <c r="Q139" s="4"/>
      <c r="R139" s="4"/>
    </row>
    <row r="140" spans="2:18" x14ac:dyDescent="0.3">
      <c r="B140" t="s">
        <v>149</v>
      </c>
      <c r="C140" s="4">
        <v>4686370</v>
      </c>
      <c r="D140" s="4">
        <v>4686370</v>
      </c>
      <c r="E140" s="4">
        <v>0.02</v>
      </c>
      <c r="F140" s="4">
        <v>2343184.98</v>
      </c>
      <c r="G140" s="4">
        <v>2343185</v>
      </c>
      <c r="I140" s="5">
        <v>0</v>
      </c>
      <c r="J140" s="6">
        <f t="shared" si="20"/>
        <v>0</v>
      </c>
      <c r="M140" s="6">
        <f t="shared" si="21"/>
        <v>0</v>
      </c>
      <c r="N140" s="4"/>
      <c r="O140" s="4"/>
      <c r="P140" s="4"/>
      <c r="Q140" s="4"/>
      <c r="R140" s="4"/>
    </row>
    <row r="141" spans="2:18" x14ac:dyDescent="0.3">
      <c r="B141" t="s">
        <v>150</v>
      </c>
      <c r="C141" s="4">
        <v>36672220</v>
      </c>
      <c r="D141" s="4">
        <v>36672220</v>
      </c>
      <c r="E141" s="4">
        <v>0</v>
      </c>
      <c r="F141" s="4">
        <v>36672220</v>
      </c>
      <c r="G141" s="4">
        <v>0</v>
      </c>
      <c r="I141" s="5"/>
      <c r="J141" s="6">
        <f t="shared" si="20"/>
        <v>0</v>
      </c>
      <c r="M141" s="6">
        <f t="shared" si="21"/>
        <v>0</v>
      </c>
      <c r="N141" s="4"/>
      <c r="O141" s="4"/>
      <c r="P141" s="4"/>
      <c r="Q141" s="4"/>
      <c r="R141" s="4"/>
    </row>
    <row r="142" spans="2:18" x14ac:dyDescent="0.3">
      <c r="B142" t="s">
        <v>151</v>
      </c>
      <c r="C142" s="4">
        <v>140530</v>
      </c>
      <c r="D142" s="4">
        <v>140530</v>
      </c>
      <c r="E142" s="4">
        <v>0</v>
      </c>
      <c r="F142" s="4">
        <v>140530</v>
      </c>
      <c r="G142" s="4">
        <v>0</v>
      </c>
      <c r="I142" s="5"/>
      <c r="J142" s="6">
        <f t="shared" si="20"/>
        <v>0</v>
      </c>
      <c r="M142" s="6">
        <f t="shared" si="21"/>
        <v>0</v>
      </c>
      <c r="N142" s="4"/>
      <c r="O142" s="4"/>
      <c r="P142" s="4"/>
      <c r="Q142" s="4"/>
      <c r="R142" s="4"/>
    </row>
    <row r="143" spans="2:18" x14ac:dyDescent="0.3">
      <c r="B143" t="s">
        <v>152</v>
      </c>
      <c r="C143" s="4">
        <v>3067220</v>
      </c>
      <c r="D143" s="4">
        <v>3067220</v>
      </c>
      <c r="E143" s="4">
        <v>0</v>
      </c>
      <c r="F143" s="4">
        <v>3067220</v>
      </c>
      <c r="G143" s="4">
        <v>0</v>
      </c>
      <c r="I143" s="5"/>
      <c r="J143" s="6">
        <f t="shared" si="20"/>
        <v>0</v>
      </c>
      <c r="M143" s="6">
        <f t="shared" si="21"/>
        <v>0</v>
      </c>
      <c r="N143" s="4"/>
      <c r="O143" s="4"/>
      <c r="P143" s="4"/>
      <c r="Q143" s="4"/>
      <c r="R143" s="4"/>
    </row>
    <row r="144" spans="2:18" x14ac:dyDescent="0.3">
      <c r="B144" t="s">
        <v>153</v>
      </c>
      <c r="C144" s="4">
        <v>30562220</v>
      </c>
      <c r="D144" s="4">
        <v>30562220</v>
      </c>
      <c r="E144" s="4">
        <v>0</v>
      </c>
      <c r="F144" s="4">
        <v>15281110</v>
      </c>
      <c r="G144" s="4">
        <v>15281110</v>
      </c>
      <c r="I144" s="5">
        <v>0</v>
      </c>
      <c r="J144" s="6">
        <f t="shared" si="20"/>
        <v>0</v>
      </c>
      <c r="M144" s="6">
        <f t="shared" si="21"/>
        <v>0</v>
      </c>
      <c r="N144" s="4"/>
      <c r="O144" s="4"/>
      <c r="P144" s="4"/>
      <c r="Q144" s="4"/>
      <c r="R144" s="4"/>
    </row>
    <row r="145" spans="1:18" x14ac:dyDescent="0.3">
      <c r="B145" t="s">
        <v>154</v>
      </c>
      <c r="C145" s="4">
        <v>5217940</v>
      </c>
      <c r="D145" s="4">
        <v>5217940</v>
      </c>
      <c r="E145" s="4">
        <v>0</v>
      </c>
      <c r="F145" s="4">
        <v>5217940</v>
      </c>
      <c r="G145" s="4">
        <v>0</v>
      </c>
      <c r="I145" s="5"/>
      <c r="J145" s="6">
        <f t="shared" si="20"/>
        <v>0</v>
      </c>
      <c r="M145" s="6">
        <f t="shared" si="21"/>
        <v>0</v>
      </c>
      <c r="N145" s="4"/>
      <c r="O145" s="4"/>
      <c r="P145" s="4"/>
      <c r="Q145" s="4"/>
      <c r="R145" s="4"/>
    </row>
    <row r="146" spans="1:18" x14ac:dyDescent="0.3">
      <c r="B146" t="s">
        <v>155</v>
      </c>
      <c r="C146" s="4">
        <v>3281070</v>
      </c>
      <c r="D146" s="4">
        <v>3281070</v>
      </c>
      <c r="E146" s="4">
        <v>0</v>
      </c>
      <c r="F146" s="4">
        <v>3281070</v>
      </c>
      <c r="G146" s="4">
        <v>0</v>
      </c>
      <c r="I146" s="5"/>
      <c r="J146" s="6">
        <f t="shared" si="20"/>
        <v>0</v>
      </c>
      <c r="M146" s="6">
        <f t="shared" si="21"/>
        <v>0</v>
      </c>
      <c r="N146" s="4"/>
      <c r="O146" s="4"/>
      <c r="P146" s="4"/>
      <c r="Q146" s="4"/>
      <c r="R146" s="4"/>
    </row>
    <row r="147" spans="1:18" x14ac:dyDescent="0.3">
      <c r="B147" t="s">
        <v>156</v>
      </c>
      <c r="C147" s="4">
        <v>391119</v>
      </c>
      <c r="D147" s="4">
        <v>391119</v>
      </c>
      <c r="E147" s="4">
        <v>0</v>
      </c>
      <c r="F147" s="4">
        <v>391119</v>
      </c>
      <c r="G147" s="4">
        <v>0</v>
      </c>
      <c r="I147" s="5"/>
      <c r="J147" s="6">
        <f t="shared" si="20"/>
        <v>0</v>
      </c>
      <c r="M147" s="6">
        <f t="shared" si="21"/>
        <v>0</v>
      </c>
      <c r="N147" s="4"/>
      <c r="O147" s="4"/>
      <c r="P147" s="4"/>
      <c r="Q147" s="4"/>
      <c r="R147" s="4"/>
    </row>
    <row r="148" spans="1:18" x14ac:dyDescent="0.3">
      <c r="B148" t="s">
        <v>157</v>
      </c>
      <c r="C148" s="4">
        <v>5428735</v>
      </c>
      <c r="D148" s="4">
        <v>5428735</v>
      </c>
      <c r="E148" s="4">
        <v>0</v>
      </c>
      <c r="F148" s="4">
        <v>5428735</v>
      </c>
      <c r="G148" s="4">
        <v>0</v>
      </c>
      <c r="I148" s="5"/>
      <c r="J148" s="6">
        <f t="shared" si="20"/>
        <v>0</v>
      </c>
      <c r="M148" s="6">
        <f t="shared" si="21"/>
        <v>0</v>
      </c>
      <c r="N148" s="4"/>
      <c r="O148" s="4"/>
      <c r="P148" s="4"/>
      <c r="Q148" s="4"/>
      <c r="R148" s="4"/>
    </row>
    <row r="149" spans="1:18" x14ac:dyDescent="0.3">
      <c r="B149" t="s">
        <v>158</v>
      </c>
      <c r="C149" s="4">
        <v>633631</v>
      </c>
      <c r="D149" s="4">
        <v>633631</v>
      </c>
      <c r="E149" s="4">
        <v>0</v>
      </c>
      <c r="F149" s="4">
        <v>633631</v>
      </c>
      <c r="G149" s="4">
        <v>0</v>
      </c>
      <c r="I149" s="5"/>
      <c r="J149" s="6">
        <f t="shared" si="20"/>
        <v>0</v>
      </c>
      <c r="M149" s="6">
        <f t="shared" si="21"/>
        <v>0</v>
      </c>
      <c r="N149" s="4"/>
      <c r="O149" s="4"/>
      <c r="P149" s="4"/>
      <c r="Q149" s="4"/>
      <c r="R149" s="4"/>
    </row>
    <row r="150" spans="1:18" x14ac:dyDescent="0.3">
      <c r="B150" t="s">
        <v>159</v>
      </c>
      <c r="C150" s="4">
        <v>54578308</v>
      </c>
      <c r="D150" s="4">
        <v>54578308</v>
      </c>
      <c r="E150" s="4">
        <v>0</v>
      </c>
      <c r="F150" s="4">
        <v>54578308</v>
      </c>
      <c r="G150" s="4">
        <v>0</v>
      </c>
      <c r="I150" s="5"/>
      <c r="J150" s="6">
        <f t="shared" si="20"/>
        <v>0</v>
      </c>
      <c r="M150" s="6">
        <f t="shared" si="21"/>
        <v>0</v>
      </c>
      <c r="N150" s="4"/>
      <c r="O150" s="4"/>
      <c r="P150" s="4"/>
      <c r="Q150" s="4"/>
      <c r="R150" s="4"/>
    </row>
    <row r="151" spans="1:18" x14ac:dyDescent="0.3">
      <c r="B151" t="s">
        <v>160</v>
      </c>
      <c r="C151" s="4">
        <v>7964996</v>
      </c>
      <c r="D151" s="4">
        <v>7964996</v>
      </c>
      <c r="E151" s="4">
        <v>0</v>
      </c>
      <c r="F151" s="4">
        <v>7964996</v>
      </c>
      <c r="G151" s="4">
        <v>0</v>
      </c>
      <c r="I151" s="5"/>
      <c r="J151" s="6">
        <f t="shared" si="20"/>
        <v>0</v>
      </c>
      <c r="M151" s="6">
        <f t="shared" si="21"/>
        <v>0</v>
      </c>
      <c r="N151" s="4"/>
      <c r="O151" s="4"/>
      <c r="P151" s="4"/>
      <c r="Q151" s="4"/>
      <c r="R151" s="4"/>
    </row>
    <row r="152" spans="1:18" x14ac:dyDescent="0.3">
      <c r="B152" t="s">
        <v>161</v>
      </c>
      <c r="C152" s="4">
        <v>3647670</v>
      </c>
      <c r="D152" s="4">
        <v>3647670</v>
      </c>
      <c r="E152" s="4">
        <v>0</v>
      </c>
      <c r="F152" s="4">
        <v>3647670</v>
      </c>
      <c r="G152" s="4">
        <v>0</v>
      </c>
      <c r="I152" s="5"/>
      <c r="J152" s="6">
        <f t="shared" si="20"/>
        <v>0</v>
      </c>
      <c r="M152" s="6">
        <f t="shared" si="21"/>
        <v>0</v>
      </c>
      <c r="N152" s="4"/>
      <c r="O152" s="4"/>
      <c r="P152" s="4"/>
      <c r="Q152" s="4"/>
      <c r="R152" s="4"/>
    </row>
    <row r="153" spans="1:18" x14ac:dyDescent="0.3">
      <c r="B153" t="s">
        <v>162</v>
      </c>
      <c r="C153" s="4">
        <v>1600820</v>
      </c>
      <c r="D153" s="4">
        <v>1600820</v>
      </c>
      <c r="E153" s="4">
        <v>0</v>
      </c>
      <c r="F153" s="4">
        <v>1600820</v>
      </c>
      <c r="G153" s="4">
        <v>0</v>
      </c>
      <c r="I153" s="5"/>
      <c r="J153" s="6">
        <f t="shared" si="20"/>
        <v>0</v>
      </c>
      <c r="M153" s="6">
        <f t="shared" si="21"/>
        <v>0</v>
      </c>
      <c r="N153" s="4"/>
      <c r="O153" s="4"/>
      <c r="P153" s="4"/>
      <c r="Q153" s="4"/>
      <c r="R153" s="4"/>
    </row>
    <row r="154" spans="1:18" x14ac:dyDescent="0.3">
      <c r="A154" s="2" t="s">
        <v>163</v>
      </c>
      <c r="B154" s="2"/>
      <c r="C154" s="1">
        <f>C6+C31+C69+C90+C99</f>
        <v>29060854000</v>
      </c>
      <c r="D154" s="1">
        <f t="shared" ref="D154:G154" si="22">D6+D31+D69+D90+D99</f>
        <v>27963857701</v>
      </c>
      <c r="E154" s="1">
        <f t="shared" si="22"/>
        <v>2243838759.3400002</v>
      </c>
      <c r="F154" s="1">
        <f t="shared" si="22"/>
        <v>11097986089.440001</v>
      </c>
      <c r="G154" s="1">
        <f t="shared" si="22"/>
        <v>14583797222.370001</v>
      </c>
      <c r="J154" s="1">
        <f t="shared" ref="J154" si="23">J6+J31+J69+J90+J99</f>
        <v>1178772408.767</v>
      </c>
      <c r="M154" s="1">
        <f t="shared" si="21"/>
        <v>356410623</v>
      </c>
      <c r="N154" s="1">
        <f t="shared" ref="N154:R154" si="24">N6+N31+N69+N90+N99</f>
        <v>49055860</v>
      </c>
      <c r="O154" s="1">
        <f t="shared" si="24"/>
        <v>214780500</v>
      </c>
      <c r="P154" s="1">
        <f t="shared" si="24"/>
        <v>61560958</v>
      </c>
      <c r="Q154" s="1">
        <f t="shared" si="24"/>
        <v>6452248</v>
      </c>
      <c r="R154" s="1">
        <f t="shared" si="24"/>
        <v>24561057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EEA6307D80F14BAB3957142425D0C0" ma:contentTypeVersion="5" ma:contentTypeDescription="Crear nuevo documento." ma:contentTypeScope="" ma:versionID="9c80bff39f6e3581173e6ec796301430">
  <xsd:schema xmlns:xsd="http://www.w3.org/2001/XMLSchema" xmlns:xs="http://www.w3.org/2001/XMLSchema" xmlns:p="http://schemas.microsoft.com/office/2006/metadata/properties" xmlns:ns3="9f1d2543-a317-404b-b796-299c7d331056" xmlns:ns4="ca0b8503-558e-4550-823a-26f008707f9a" targetNamespace="http://schemas.microsoft.com/office/2006/metadata/properties" ma:root="true" ma:fieldsID="75307b6b5e6fb36fb389573455070254" ns3:_="" ns4:_="">
    <xsd:import namespace="9f1d2543-a317-404b-b796-299c7d331056"/>
    <xsd:import namespace="ca0b8503-558e-4550-823a-26f008707f9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1d2543-a317-404b-b796-299c7d3310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0b8503-558e-4550-823a-26f008707f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2E267C-4CD9-491C-863D-61F2AB8FAC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1d2543-a317-404b-b796-299c7d331056"/>
    <ds:schemaRef ds:uri="ca0b8503-558e-4550-823a-26f008707f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6FA49D-EE63-4F2C-921B-3360827363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ABEA30-B446-4729-B491-E8F3F9EF12EB}">
  <ds:schemaRefs>
    <ds:schemaRef ds:uri="http://schemas.openxmlformats.org/package/2006/metadata/core-properties"/>
    <ds:schemaRef ds:uri="http://www.w3.org/XML/1998/namespace"/>
    <ds:schemaRef ds:uri="ca0b8503-558e-4550-823a-26f008707f9a"/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9f1d2543-a317-404b-b796-299c7d331056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Ministerio de Hacienda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Castro Esquivel</dc:creator>
  <cp:lastModifiedBy>Isaac Castro Esquivel</cp:lastModifiedBy>
  <dcterms:created xsi:type="dcterms:W3CDTF">2020-07-01T19:37:09Z</dcterms:created>
  <dcterms:modified xsi:type="dcterms:W3CDTF">2020-07-01T19:39:51Z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0x01010072EEA6307D80F14BAB3957142425D0C0</vt:lpwstr>
  </property>
</Properties>
</file>