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ictportalcorreo-my.sharepoint.com/personal/victor_quesada_ict_go_cr/Documents/2018/PNDIP 2019-2022/"/>
    </mc:Choice>
  </mc:AlternateContent>
  <bookViews>
    <workbookView xWindow="0" yWindow="0" windowWidth="20490" windowHeight="7620" activeTab="1"/>
  </bookViews>
  <sheets>
    <sheet name="PND ST" sheetId="12" r:id="rId1"/>
    <sheet name="Pre inversión" sheetId="23" r:id="rId2"/>
    <sheet name="Datos LB" sheetId="22" r:id="rId3"/>
    <sheet name="Ficha id PND ST" sheetId="21" r:id="rId4"/>
    <sheet name="Plan de Acción ICT" sheetId="19" r:id="rId5"/>
    <sheet name="ICT FICHA ID" sheetId="13" r:id="rId6"/>
    <sheet name="MSP" sheetId="15" r:id="rId7"/>
    <sheet name="MCJ" sheetId="14" r:id="rId8"/>
    <sheet name="MGP" sheetId="16" r:id="rId9"/>
    <sheet name="INCOP" sheetId="17" r:id="rId10"/>
  </sheets>
  <definedNames>
    <definedName name="_ftn1" localSheetId="0">'PND ST'!$B$22</definedName>
    <definedName name="_ftnref1" localSheetId="0">'PND ST'!#REF!</definedName>
    <definedName name="_xlnm.Print_Area" localSheetId="0">'PND ST'!$A$1:$H$16</definedName>
    <definedName name="_xlnm.Print_Area" localSheetId="1">'Pre inversión'!$A$1:$G$44</definedName>
    <definedName name="Print_Titles" localSheetId="4">'Plan de Acción ICT'!$4:$4</definedName>
    <definedName name="Print_Titles" localSheetId="0">'PND ST'!$4:$4</definedName>
    <definedName name="_xlnm.Print_Titles" localSheetId="0">'PND ST'!$4:$4</definedName>
    <definedName name="_xlnm.Print_Titles" localSheetId="1">'Pre inversión'!$2:$3</definedName>
  </definedNames>
  <calcPr calcId="162913"/>
</workbook>
</file>

<file path=xl/calcChain.xml><?xml version="1.0" encoding="utf-8"?>
<calcChain xmlns="http://schemas.openxmlformats.org/spreadsheetml/2006/main">
  <c r="I9" i="12" l="1"/>
  <c r="D9" i="22" l="1"/>
  <c r="D8" i="22"/>
  <c r="D7" i="22"/>
  <c r="D6" i="22"/>
  <c r="E6" i="22" s="1"/>
  <c r="D5" i="22"/>
  <c r="K7" i="19" l="1"/>
  <c r="L7" i="19"/>
  <c r="I7" i="19"/>
  <c r="J7" i="19"/>
  <c r="J7" i="12" l="1"/>
  <c r="I5" i="19"/>
  <c r="I5" i="12" l="1"/>
  <c r="J5" i="12" s="1"/>
  <c r="D34" i="13" l="1"/>
</calcChain>
</file>

<file path=xl/comments1.xml><?xml version="1.0" encoding="utf-8"?>
<comments xmlns="http://schemas.openxmlformats.org/spreadsheetml/2006/main">
  <authors>
    <author>Mario Robles Monge</author>
    <author>VICTOR QUESADA</author>
    <author>Roberto Morales Sáenz</author>
  </authors>
  <commentList>
    <comment ref="C5" authorId="0" shapeId="0">
      <text>
        <r>
          <rPr>
            <b/>
            <sz val="9"/>
            <color indexed="81"/>
            <rFont val="Tahoma"/>
            <charset val="1"/>
          </rPr>
          <t>Mario Robles Monge:</t>
        </r>
        <r>
          <rPr>
            <sz val="9"/>
            <color indexed="81"/>
            <rFont val="Tahoma"/>
            <charset val="1"/>
          </rPr>
          <t xml:space="preserve">
se debe delimitar el objetivo a lo que se está planteando en los indicadores.
R/ Se valoró que el objetivo refleja tanto la aspiración de crecimiento sino que también incluye la forma cualitativa del crecimiento deseado: conforme con el modelo de desarrollo turístico sostenible, por lo que insta a mantener el objetivo propuesto por la Rectoria.</t>
        </r>
      </text>
    </comment>
    <comment ref="D5" authorId="1" shapeId="0">
      <text>
        <r>
          <rPr>
            <b/>
            <sz val="9"/>
            <color indexed="81"/>
            <rFont val="Tahoma"/>
            <family val="2"/>
          </rPr>
          <t>VICTOR QUESADA:</t>
        </r>
        <r>
          <rPr>
            <sz val="9"/>
            <color indexed="81"/>
            <rFont val="Tahoma"/>
            <family val="2"/>
          </rPr>
          <t xml:space="preserve">
Se acepta sugerencia de MIDEPLAN</t>
        </r>
      </text>
    </comment>
    <comment ref="F5" authorId="1" shapeId="0">
      <text>
        <r>
          <rPr>
            <b/>
            <sz val="9"/>
            <color indexed="81"/>
            <rFont val="Tahoma"/>
            <charset val="1"/>
          </rPr>
          <t>VICTOR QUESADA:</t>
        </r>
        <r>
          <rPr>
            <sz val="9"/>
            <color indexed="81"/>
            <rFont val="Tahoma"/>
            <charset val="1"/>
          </rPr>
          <t xml:space="preserve">
Ver nota aclaratoria</t>
        </r>
      </text>
    </comment>
    <comment ref="G5" authorId="0" shapeId="0">
      <text>
        <r>
          <rPr>
            <b/>
            <sz val="9"/>
            <color indexed="81"/>
            <rFont val="Tahoma"/>
            <charset val="1"/>
          </rPr>
          <t>Mario Robles Monge:</t>
        </r>
        <r>
          <rPr>
            <sz val="9"/>
            <color indexed="81"/>
            <rFont val="Tahoma"/>
            <charset val="1"/>
          </rPr>
          <t xml:space="preserve">
recordar que el presupuesto debe contemplarse en millones de colones
R/ El presupuesto corresponde a millones de colones y el código presupueso corresponde al total estimado de presupuesto del ICT, menos el programa de gestión integral de destinos. No corresponde mostrar códigos. Los programas presupuestarios son tres (todos los vigentes en el ICT).
</t>
        </r>
      </text>
    </comment>
    <comment ref="D6" authorId="1" shapeId="0">
      <text>
        <r>
          <rPr>
            <b/>
            <sz val="9"/>
            <color indexed="81"/>
            <rFont val="Tahoma"/>
            <family val="2"/>
          </rPr>
          <t>VICTOR QUESADA:</t>
        </r>
        <r>
          <rPr>
            <sz val="9"/>
            <color indexed="81"/>
            <rFont val="Tahoma"/>
            <family val="2"/>
          </rPr>
          <t xml:space="preserve">
Se acepta sugerencia de MIDEPLAN</t>
        </r>
      </text>
    </comment>
    <comment ref="G7" authorId="2" shapeId="0">
      <text>
        <r>
          <rPr>
            <b/>
            <sz val="9"/>
            <color indexed="81"/>
            <rFont val="Tahoma"/>
            <family val="2"/>
          </rPr>
          <t>Roberto Morales Sáenz:</t>
        </r>
        <r>
          <rPr>
            <sz val="9"/>
            <color indexed="81"/>
            <rFont val="Tahoma"/>
            <family val="2"/>
          </rPr>
          <t xml:space="preserve">
Valorar la regionalización de este indicador</t>
        </r>
      </text>
    </comment>
    <comment ref="H7" authorId="1" shapeId="0">
      <text>
        <r>
          <rPr>
            <b/>
            <sz val="9"/>
            <color indexed="81"/>
            <rFont val="Tahoma"/>
            <charset val="1"/>
          </rPr>
          <t>VICTOR QUESADA:</t>
        </r>
        <r>
          <rPr>
            <sz val="9"/>
            <color indexed="81"/>
            <rFont val="Tahoma"/>
            <charset val="1"/>
          </rPr>
          <t xml:space="preserve">
Roberto: (Nota al pie: ya que aporta acciones que sirven de insumo para la implementación del plan de intevención)
R/ ver nota #5</t>
        </r>
      </text>
    </comment>
    <comment ref="D8" authorId="2" shapeId="0">
      <text>
        <r>
          <rPr>
            <b/>
            <sz val="9"/>
            <color indexed="81"/>
            <rFont val="Tahoma"/>
            <family val="2"/>
          </rPr>
          <t>Roberto Morales Sáenz:</t>
        </r>
        <r>
          <rPr>
            <sz val="9"/>
            <color indexed="81"/>
            <rFont val="Tahoma"/>
            <family val="2"/>
          </rPr>
          <t xml:space="preserve">
Definir las acciones en una nota técnica que se preveen para mantener la meta en el nivel aceptable.</t>
        </r>
      </text>
    </comment>
    <comment ref="G8" authorId="0" shapeId="0">
      <text>
        <r>
          <rPr>
            <b/>
            <sz val="9"/>
            <color indexed="81"/>
            <rFont val="Tahoma"/>
            <charset val="1"/>
          </rPr>
          <t>Mario Robles Monge:</t>
        </r>
        <r>
          <rPr>
            <sz val="9"/>
            <color indexed="81"/>
            <rFont val="Tahoma"/>
            <charset val="1"/>
          </rPr>
          <t xml:space="preserve">
el monto de los recursos es en millones de colones, por lo que acuerdo con lo de acuerdo con lo anterior el monto remitido es 3.954 millones de colones</t>
        </r>
      </text>
    </comment>
    <comment ref="B15" authorId="2" shapeId="0">
      <text>
        <r>
          <rPr>
            <b/>
            <sz val="9"/>
            <color indexed="81"/>
            <rFont val="Tahoma"/>
            <family val="2"/>
          </rPr>
          <t>Roberto Morales Sáenz:</t>
        </r>
        <r>
          <rPr>
            <sz val="9"/>
            <color indexed="81"/>
            <rFont val="Tahoma"/>
            <family val="2"/>
          </rPr>
          <t xml:space="preserve">
La nota al pie debe variarse. La meta será calculada solamente con la calificación de riesgo del Dept. de Estado de los EEUU. Debe referenciarse la página https://travel.state.gov. Además es necesario que se mencionen las principales acciones que se desarrollarán para buscar el cumplimiento de la meta. Las acciones mencionadas deberán incluirse en el Plan de Acción del Sector. </t>
        </r>
      </text>
    </comment>
    <comment ref="B16" authorId="2" shapeId="0">
      <text>
        <r>
          <rPr>
            <b/>
            <sz val="9"/>
            <color indexed="81"/>
            <rFont val="Tahoma"/>
            <family val="2"/>
          </rPr>
          <t>Roberto Morales Sáenz:</t>
        </r>
        <r>
          <rPr>
            <sz val="9"/>
            <color indexed="81"/>
            <rFont val="Tahoma"/>
            <family val="2"/>
          </rPr>
          <t xml:space="preserve">
La nota al pie debe variarse. La meta será calculada solamente con la calificación de riesgo del Dept. de Estado de los EEUU. Debe referenciarse la página https://travel.state.gov. Además es necesario que se mencionen las principales acciones que se desarrollarán para buscar el cumplimiento de la meta. Las acciones mencionadas deberán incluirse en el Plan de Acción del Sector. </t>
        </r>
      </text>
    </comment>
  </commentList>
</comments>
</file>

<file path=xl/comments2.xml><?xml version="1.0" encoding="utf-8"?>
<comments xmlns="http://schemas.openxmlformats.org/spreadsheetml/2006/main">
  <authors>
    <author>VICTOR QUESADA</author>
  </authors>
  <commentList>
    <comment ref="E5" authorId="0" shapeId="0">
      <text>
        <r>
          <rPr>
            <b/>
            <sz val="9"/>
            <color indexed="81"/>
            <rFont val="Tahoma"/>
            <family val="2"/>
          </rPr>
          <t>VICTOR QUESADA:</t>
        </r>
        <r>
          <rPr>
            <sz val="9"/>
            <color indexed="81"/>
            <rFont val="Tahoma"/>
            <family val="2"/>
          </rPr>
          <t xml:space="preserve">
DM-294-2018 Eva semestral reportó 580 empresas</t>
        </r>
      </text>
    </comment>
    <comment ref="G5" authorId="0" shapeId="0">
      <text>
        <r>
          <rPr>
            <b/>
            <sz val="9"/>
            <color indexed="81"/>
            <rFont val="Tahoma"/>
            <family val="2"/>
          </rPr>
          <t>VICTOR QUESADA:</t>
        </r>
        <r>
          <rPr>
            <sz val="9"/>
            <color indexed="81"/>
            <rFont val="Tahoma"/>
            <family val="2"/>
          </rPr>
          <t xml:space="preserve">
Meta 1,2,5,1; 1,2,5,2 &amp; 1,2,5,4 CRTS PAO-19</t>
        </r>
      </text>
    </comment>
    <comment ref="G6" authorId="0" shapeId="0">
      <text>
        <r>
          <rPr>
            <b/>
            <sz val="9"/>
            <color indexed="81"/>
            <rFont val="Tahoma"/>
            <family val="2"/>
          </rPr>
          <t>VICTOR QUESADA:</t>
        </r>
        <r>
          <rPr>
            <sz val="9"/>
            <color indexed="81"/>
            <rFont val="Tahoma"/>
            <family val="2"/>
          </rPr>
          <t xml:space="preserve">
Meta 1,1,1,1 &amp; 1,1,1,2 Atra Inversiones PAO-19</t>
        </r>
      </text>
    </comment>
    <comment ref="I7" authorId="0" shapeId="0">
      <text>
        <r>
          <rPr>
            <b/>
            <sz val="9"/>
            <color indexed="81"/>
            <rFont val="Tahoma"/>
            <charset val="1"/>
          </rPr>
          <t>VICTOR QUESADA:</t>
        </r>
        <r>
          <rPr>
            <sz val="9"/>
            <color indexed="81"/>
            <rFont val="Tahoma"/>
            <charset val="1"/>
          </rPr>
          <t xml:space="preserve">
$ campaña coop LA</t>
        </r>
      </text>
    </comment>
    <comment ref="J7" authorId="0" shapeId="0">
      <text>
        <r>
          <rPr>
            <b/>
            <sz val="9"/>
            <color indexed="81"/>
            <rFont val="Tahoma"/>
            <charset val="1"/>
          </rPr>
          <t>VICTOR QUESADA:</t>
        </r>
        <r>
          <rPr>
            <sz val="9"/>
            <color indexed="81"/>
            <rFont val="Tahoma"/>
            <charset val="1"/>
          </rPr>
          <t xml:space="preserve">
$ Atracción Inversiones</t>
        </r>
      </text>
    </comment>
  </commentList>
</comments>
</file>

<file path=xl/sharedStrings.xml><?xml version="1.0" encoding="utf-8"?>
<sst xmlns="http://schemas.openxmlformats.org/spreadsheetml/2006/main" count="670" uniqueCount="293">
  <si>
    <t>DESCRIPCIÓN</t>
  </si>
  <si>
    <t>4) Encadenamientos productivos</t>
  </si>
  <si>
    <t>ICT</t>
  </si>
  <si>
    <t>Objetivo Sectorial</t>
  </si>
  <si>
    <t xml:space="preserve"> Resultados Sectoriales</t>
  </si>
  <si>
    <t>Indicadores del Resultado </t>
  </si>
  <si>
    <t>Línea Base
2017</t>
  </si>
  <si>
    <t>Meta período y anual</t>
  </si>
  <si>
    <t>2019-2022</t>
  </si>
  <si>
    <t>Promover el desarrollo turístico sostenible, solidario y equitativo, mediante la innovación, el desarrollo del talento humano y una efectiva gestión pública que permita generar oportunidades para el desarrollo local, a través del mejoramiento de la competitividad turística y asegurando la grata permanencia de los turistas</t>
  </si>
  <si>
    <t>Fortalecer el modelo de desarrollo turístico sostenible mediante la definición de políticas públicas, alianzas, programas y proyectos para fomentar, la competitividad, la sostenibilidad, la equidad, la solidaridad y la grata permanencia de los turistas, todo con miras a mejorar el nivel de vida de los costarricenses</t>
  </si>
  <si>
    <t>Porcentaje de incremento de divisas generadas por el sector turismo en el período 2019-2022</t>
  </si>
  <si>
    <t>No disponible</t>
  </si>
  <si>
    <t>Aumento promedio del 7% al final del período, en la cantidad de divisas por concepto de turismo generadas con respecto a la línea base (PNDTS 2017-2021).</t>
  </si>
  <si>
    <t>2,959,869 Turistas internacionales</t>
  </si>
  <si>
    <t>(*) Aún no se conocen los resultados de la generación de divisas por turismo 2017, por parte del BCCR.</t>
  </si>
  <si>
    <t>INTERVENCIÓN ESTRATÉGICA PROPUESTAS POR EL SECTOR TURISMO</t>
  </si>
  <si>
    <t>PND GOBIERNO DEL BICENTENARIO 2019-2022</t>
  </si>
  <si>
    <t>Intervención Estratégica</t>
  </si>
  <si>
    <t>Objetivo</t>
  </si>
  <si>
    <t>Indicador</t>
  </si>
  <si>
    <t>Meta del Período</t>
  </si>
  <si>
    <t>Responsable Ejecutor</t>
  </si>
  <si>
    <t>Línea Base 2017</t>
  </si>
  <si>
    <t>2) Crecimiento con innovación</t>
  </si>
  <si>
    <t>Ministra Rectora:</t>
  </si>
  <si>
    <t>María Amalia Revelo Raventós, Ministra de Turismo</t>
  </si>
  <si>
    <t>Vinculación PNDTS-PEI</t>
  </si>
  <si>
    <t>2019 = 650
2020 = 700
2021 = 750
2022 = 800</t>
  </si>
  <si>
    <t>Dirección de Gestión Turística, ICT
Ministra de Turismo</t>
  </si>
  <si>
    <t>Programa de promoción de la sostenibilidad del destino como vehículo de diferenciación del producto turístico de CR</t>
  </si>
  <si>
    <t>Implementar iniciativas turísticas que contemplen la sostenibilidad  de manera integral y se orienten al bienestar de las comunidades; integrando elementos como la conservación del ambiente, la interacción con el entorno local y el desarrollo de emprendimientos, la conformación de productos auténticos diferenciados y diversos con una perspectiva que abarque todo el territorio nacional.</t>
  </si>
  <si>
    <t>Fomento de  inversiones en el Sector Turismo</t>
  </si>
  <si>
    <t>Número anual de empresas con certificación CST vigente</t>
  </si>
  <si>
    <t>Programa de atracción de más asientos al país y de nuevos destinos.</t>
  </si>
  <si>
    <t>2019 = ¢145 mill.
2020 = ¢145 mill.
2021 = ¢145 mill.
2022 = No Aplica
Total ¢435 millones</t>
  </si>
  <si>
    <t>2019 = 4%
2020 = 4%
2021 = 4%
2022 = 4%</t>
  </si>
  <si>
    <t>Dirección de Gestión Turística
Dirección de Mercadeo
Ministra de Turismo</t>
  </si>
  <si>
    <t>Programa de gestión integral de destinos turísticos</t>
  </si>
  <si>
    <t>Impulsar una gestión integral de destinos turísticos, para generar condiciones que mejoren la competitividad del destino (1).</t>
  </si>
  <si>
    <t>2019 = ¢200
2020 = ¢200
2021 = ¢200
2022 = ¢200
Total ¢800 millones</t>
  </si>
  <si>
    <t>Dirección de Planeamiento y Desarrollo
Ministra de Turismo</t>
  </si>
  <si>
    <t>NOTAS ACLARATORIAS:</t>
  </si>
  <si>
    <t>0?</t>
  </si>
  <si>
    <t>Recomendación PAO</t>
  </si>
  <si>
    <t>0
En 2018 inicia prueba piloto con 3 Centros</t>
  </si>
  <si>
    <t>2019 = 6
2020 = 9
2021 = 12
2022 = 15</t>
  </si>
  <si>
    <r>
      <t xml:space="preserve">Se aclara que la meta es acumulativa, pues la atención integral supone que los Centros cubiertos en un año mantienen la atención en los años siguientes. La meta contempla realizar tres por año, así el año 2019 tiene el desafío de los tres nuevos Centros más mantener atención integral a los 3 centros de la prueba piloto (Turrialba, Sarapiquí y Tamarindo). La viabilidad de la meta requiere el máximo interés de los actores locales en cada Centro (Cámaras, empresarios, instituciones de estado y Gobierno local, entre otros). </t>
    </r>
    <r>
      <rPr>
        <sz val="11"/>
        <color theme="1"/>
        <rFont val="Calibri"/>
        <family val="2"/>
        <scheme val="minor"/>
      </rPr>
      <t>PNDTS identifica 32 Centros para CR</t>
    </r>
  </si>
  <si>
    <t>2019 = ¢65,350,000
2020 = ¢65,350,000
2021 = ¢65,350,000
2022 = ¢65,350,000
Total ¢261.4 millones</t>
  </si>
  <si>
    <t>Aumento promedio del 6% al final del período 2019-2022, en la cantidad de turistas internacionales que entran al país por todos los puertos, con respecto a la línea base (PNDTS 2017-2021).</t>
  </si>
  <si>
    <t>Porcentaje de incremento en la cantidad de turistas internacionales al país por todos los puertos en el período 2019-2022</t>
  </si>
  <si>
    <t>Estimación Presupestaria</t>
  </si>
  <si>
    <t>FICHA TÉCNICA DEL INDICADOR PND SECTOR TURISMO</t>
  </si>
  <si>
    <t>ELEMENTO</t>
  </si>
  <si>
    <t>Nombre del Indicador</t>
  </si>
  <si>
    <t>Definión Conceptual</t>
  </si>
  <si>
    <t>Fórmula de cálculo</t>
  </si>
  <si>
    <t>Componentes involugrados en la fórmula de cálculo</t>
  </si>
  <si>
    <t>Unidad de medida</t>
  </si>
  <si>
    <t>Interpretación</t>
  </si>
  <si>
    <t>Geográfica</t>
  </si>
  <si>
    <t>Temática</t>
  </si>
  <si>
    <t>Desagregación</t>
  </si>
  <si>
    <t>Línea Base</t>
  </si>
  <si>
    <t>Meta</t>
  </si>
  <si>
    <t>Periodicidad</t>
  </si>
  <si>
    <t>Fuente de información</t>
  </si>
  <si>
    <t>Clasificación</t>
  </si>
  <si>
    <t>Tipo de operación estadística</t>
  </si>
  <si>
    <t>Comentarios generales</t>
  </si>
  <si>
    <t>Fuente: Rectoría de Sector Turismo</t>
  </si>
  <si>
    <t>Según metodología aplicada por el BCCR.</t>
  </si>
  <si>
    <t>Porcentaje</t>
  </si>
  <si>
    <t>No aplica</t>
  </si>
  <si>
    <t>En el 2016, el resultado fue $3,657.3 millones. El promedio de incremento 2014 al 2016, fue de 7,9%</t>
  </si>
  <si>
    <t>7% de incremento al finalizar el 2022</t>
  </si>
  <si>
    <t>Cuatrienio</t>
  </si>
  <si>
    <t>BCCR</t>
  </si>
  <si>
    <t>Impacto     (   x        )
Efecto         (             )
Producto   (             )</t>
  </si>
  <si>
    <t>Registro administrativo del BCCR</t>
  </si>
  <si>
    <t>Meta del cuatrienio, con ilustraciones anuales para alimentar seguimiento</t>
  </si>
  <si>
    <t>Generación de divisas por turismo</t>
  </si>
  <si>
    <t>Arribos internacionales de turistas a Costa Rica</t>
  </si>
  <si>
    <t>Sumatoria de turistas que incresaron por puertos internacionales, según Dirección Nacional de Migración.</t>
  </si>
  <si>
    <t>6% de incremento al finalizar el 2022</t>
  </si>
  <si>
    <t>2,959,869 Turistas internacionales, en el 2017.
2014= 4,1%; 2015=5,3%; 2016=10; 2017=1,2% Promedio 5,15%</t>
  </si>
  <si>
    <t>Registro administrativo del ICT con datos de Migración</t>
  </si>
  <si>
    <t>Certificación CST</t>
  </si>
  <si>
    <t>Sumatoria de empresas con certificación CST vigente al finalizar el año</t>
  </si>
  <si>
    <t>Número</t>
  </si>
  <si>
    <t>Cantidad de empresas turísticas con CST vigente.</t>
  </si>
  <si>
    <t>538 a diciembre de 2017</t>
  </si>
  <si>
    <t>Anual</t>
  </si>
  <si>
    <t>Impacto     (            )
Efecto         (            )
Producto   (    x      )</t>
  </si>
  <si>
    <t>Registro administrativo del ICT con datos de CRST</t>
  </si>
  <si>
    <t>% de avance en la firma e implementación del Plan para atracción de inversión en infraestructura turísticas</t>
  </si>
  <si>
    <t>Atracción de inversión turística</t>
  </si>
  <si>
    <t>Porcentaje de avance en la implementación del Plan.</t>
  </si>
  <si>
    <t>Avance procentual del plan de fomento de inversiones turísticas.</t>
  </si>
  <si>
    <t>Cero</t>
  </si>
  <si>
    <t>Meta se refiere al saldo de empresas con CST al finalizar el año.</t>
  </si>
  <si>
    <t>Atracción de Líneas Aéreas</t>
  </si>
  <si>
    <t>Porcentaje de incremento en el número de sillas de avión.</t>
  </si>
  <si>
    <t>Registro trimestral de avance en el ejecución del Plan.</t>
  </si>
  <si>
    <t>Registro mensual de empresas CST</t>
  </si>
  <si>
    <t>Registro mensual de llegadas de internacionales según Migración</t>
  </si>
  <si>
    <t>Incremento porcentual en la cantidad de sillas de avión disponibles para visitar Costa Rica.</t>
  </si>
  <si>
    <t>Impacto     (           )
Efecto         (    x    )
Producto   (          )</t>
  </si>
  <si>
    <t>Registro administrativo del ICT.</t>
  </si>
  <si>
    <t>Gestión integral de Destinos</t>
  </si>
  <si>
    <t>Sumatoria de Centros de Desarrollo atendidos al finalizar el año</t>
  </si>
  <si>
    <t>Registro trimestral de avance en la cobertura de Centros atendidos.</t>
  </si>
  <si>
    <t>Cantidad de Centros de Desarrollo que reciben atención integral para la planificicación turística y mejora promueve mejora de competividad.</t>
  </si>
  <si>
    <t>Impacto     (           )
Efecto         (           )
Producto   (    x     )</t>
  </si>
  <si>
    <t>Se aclara que la meta es acumulativa, pues la atención integral supone que los Centros cubiertos en un año mantienen la atención en los años siguientes. La meta contempla realizar tres por año, así el año 2019 tiene el desafío de los tres nuevos Centros más mantener atención integral a los 3 centros de la prueba piloto (Turrialba, Sarapiquí y Tamarindo). La viabilidad de la meta requiere el máximo interés de los actores locales en cada Centro (Cámaras, empresarios, instituciones de estado y Gobierno local, entre otros). PNDTS identifica 32 Centros para CR</t>
  </si>
  <si>
    <t>Innovación y competitividad</t>
  </si>
  <si>
    <t>N° de intervenciones socioculturales desarrolladas en centros de desarrollo turístico.</t>
  </si>
  <si>
    <t>2019 = 3
2020 = 6
2021 = 9
2022 = 12</t>
  </si>
  <si>
    <t xml:space="preserve">¢216  millones
Fuente financiamiento: Presupuesto Nacional
Programa Presupuestario: 
749 Actividades Centrales                     751 Conservación del Patrimonio Cultural                        753 Gestión y Desarrollo </t>
  </si>
  <si>
    <t xml:space="preserve">Ministerio de Cultura y Juventud
Director del Centro de Investigación y Conservación del Patrimonio Cultural
Directora de la Dirección de Cultura
Jefa de la Unidad de Cultura y Economía </t>
  </si>
  <si>
    <t>Institución:</t>
  </si>
  <si>
    <t>Ministerio de Cultura y Juventud (MCJ)</t>
  </si>
  <si>
    <t>Área Estratégica</t>
  </si>
  <si>
    <t>N°  de intervenciones  socioculturales desarrollados en centros de desarrollo turístico.</t>
  </si>
  <si>
    <t>Sumatoria de intervenciones  socioculturales desarrollados en centros de desarrollo turístico</t>
  </si>
  <si>
    <t>Fuente: Rectoría de Sector Turismo, MCJ</t>
  </si>
  <si>
    <t>Intervenciones  socioculturales, centros de desarrollo turístico</t>
  </si>
  <si>
    <t>En el año N, se realizó un total  de N° cantidad de intervenciones en centros de desarrollo turístico.</t>
  </si>
  <si>
    <t>Región, Provincia, Cantón, Distrito</t>
  </si>
  <si>
    <t>2017 = 0</t>
  </si>
  <si>
    <t>Meta del período 2019-2022: 12 intervenciones</t>
  </si>
  <si>
    <t>Semestral</t>
  </si>
  <si>
    <t>Ministerio de Cultura y Juventud
Centro de Investigación y Conservación del Patrimonio Cultural
Dirección de Cultura
Unidad de Cultura y Economía</t>
  </si>
  <si>
    <t>Impacto     (         )
Efecto        (         )
Producto   (    x   )</t>
  </si>
  <si>
    <t>Registro administrativo</t>
  </si>
  <si>
    <t>Ministerio de Seguridad Pública (MSP)</t>
  </si>
  <si>
    <t>Modelo Integral de Prevención e Intervención de Riesgos en Seguridad y Bienestar del Turismo</t>
  </si>
  <si>
    <t>Generar un nivel aceptable en las condiciones de seguridad turística a nivel nacional, con el fin de apoyar el desarrollo sostenible del turismo</t>
  </si>
  <si>
    <t>Nivel de Riesgo país en seguridad y bienestar para el turista</t>
  </si>
  <si>
    <t>2019: Nivel 1
2020: Nivel 1
2021: Nivel 1
2022: Nivel 1</t>
  </si>
  <si>
    <t xml:space="preserve">Programa 090-03: Seguridad Ciudadana.
Año 2019: ȼ 3.594.532.064
Año 2020: ȼ 4.025.875.912
Año 2021: ȼ 4.508.981.021
Año 2022: ȼ 5.050.058.744
Monto en millones de colones (estimación basada en 283 oficiales de la Policía Turística y 86 unidades del Parque Automotor)
</t>
  </si>
  <si>
    <t>Director General de la Fuerza Pública</t>
  </si>
  <si>
    <t xml:space="preserve">Se desarrollará un modelo de administración de riesgos en seguridad y bienestar para el turista, con el fin de estandarizar las alertas de nivel de riesgo que las Embajadas emiten a sus ciudadanos, mejorar las condiciones de seguridad de los turistas, controlar el impacto sobre la imagen, y apoyar el desarrollo sostenible de la industria del turismo y la economía del país. Para fines del Plan Nacional de Desarrollo, se entiende el nivel de riesgo 1, como niveles de alerta 1 y 2, según los estándares de alerta de la embajada de Estados Unidos. Un nivel de riesgo 1, significa un nivel aceptable de riesgo en seguridad y Bienestar del turismo.
La metodología a desarrollar generará niveles de riesgo y sus condiciones de aceptabilidad de forma proactiva y reactiva a nivel país y en los destinos de interés turísticos establecidos por el ICT, garantizando el alineamiento estratégico en la toma de decisiones para la generación de valor público. Con el fin de garantizar la aceptación de un modelo de administración de riesgos por parte de los distintos países de interés actual y futuro, el modelo se desarrollará en función a la norma ISO 31000:2018, para garantizar su validez. La valoración de riesgos, según la norma, se divide en nivel Alto, Medio y Bajo, en donde un nivel de riesgo bajo es un nivel aceptable. Para el cálculo de la línea base se ha tomado el nivel de riesgo país establecido por la Embajada de los Estados Unidos (dado que sirve de referencia para cuerpos consulares de otros países para la valoración de riesgo y emisión de alertas), el cual nos califica con riesgo de nivel 1 (Aceptable). 
</t>
  </si>
  <si>
    <t>Fuente: Rectoría de Sector Turismo, MSP</t>
  </si>
  <si>
    <t>2019 = 1%
2020 = 2%
2021 = 3%
2022 = 4%</t>
  </si>
  <si>
    <t>Incrementar el número de asientos hacia Costa Rica de todos los destinos en los dos aeropuertos internacionales</t>
  </si>
  <si>
    <t>2019 = 20%
2020 = 40%
2021 = 60%
2022 = 80%</t>
  </si>
  <si>
    <t>El convenio con CINDE para la elaboración del Plan de Atracción de Inversiones en Infraestructura Turística tiene una vigencia de 5 años (a partir del 2019).  Es decir, termina en el 2023 su ejecución.</t>
  </si>
  <si>
    <t xml:space="preserve">Expresa el porcentaje de variación de las divisas generadas en actividades económicas relacionadas con turismo en el año de referencia. </t>
  </si>
  <si>
    <t xml:space="preserve">Expresa el porcentaje de variación en la cantidad de turistas internacionales que arribaron a Costa Rica en el año de referencia. </t>
  </si>
  <si>
    <t>Meta del cuatrienio, con ilustraciones anuales para alimentar seguimiento. Turistas según concepto de OMT.</t>
  </si>
  <si>
    <t>Se define el nivel de riesgo país en seguridad y bienestar para el turista como aquella condición a nivel nacional que permite el disfrute de las capacidades turísticas instaladas en el país. Es así que se cataloga esta condición en los rangos Alto, Medio y Bajo, donde el nivel bajo se considera "aceptable" para este indicador. Es importante mencionar que este concepto está estrechamente relacionado con ciertas variables como: delincuencia, desastres naturales, salud, entre otros, los cuales determinan de una u otra manera el comportamiento del presente indicador.</t>
  </si>
  <si>
    <t xml:space="preserve">Número del nivel reportado según metodología </t>
  </si>
  <si>
    <t>Niveles de riesgo y condiciones de aceptabilidad</t>
  </si>
  <si>
    <t>Nivel de riesgo país en seguridad y bienestar para el turista reportado, según metodología aplicada</t>
  </si>
  <si>
    <t>Se entiende el nivel de riesgo 1, como niveles de alerta 1 y 2, según los estándares de alerta de la embajada de Estados Unidos. Un nivel de riesgo 1, significa un nivel aceptable de riesgo en seguridad y Bienestar del 
turismo.</t>
  </si>
  <si>
    <t>Nacional</t>
  </si>
  <si>
    <t>No se cuenta con una línea base para este indicador ya que se desarrollará un modelo de administración de riesgos en seguridad y bienestar para el turista, con el fin de estandarizar las alertas de nivel de riesgo que las Embajadas emiten a sus ciudadanos, mejorar las condiciones de seguridad de los turistas, controlar el impacto sobre la imagen, y apoyar el desarrollo sostenible de la industria del turismo y la economía del país. Para fines del Plan Nacional de Desarrollo, se entiende el nivel de riesgo 1, como niveles de alerta 1 y 2, según los estándares de alerta de la embajada de Estados Unidos. Un nivel de riesgo 1, significa un nivel aceptable de riesgo en seguridad y Bienestar del 
turismo.</t>
  </si>
  <si>
    <t>Con la finalidad de medir los avances en la implementación de este indicador, la periodicidad del reporte será semestral.</t>
  </si>
  <si>
    <t>Se proyecta mantener el nivel 1 "aceptable" para cada año programado.</t>
  </si>
  <si>
    <t>Ministerio de Seguridad Pública -Dirección de Seguridad Turística</t>
  </si>
  <si>
    <t>Impacto     (         )
Efecto        (    x     )
Producto   (        )</t>
  </si>
  <si>
    <t>Registro administrativo. 
Revisión del cumplimiento del modelo de administración de riesgos en seguridad y bienestar para el turista, para verificar el nivel de riesgo ocurrido.</t>
  </si>
  <si>
    <t>Anexo #1-A: PRELIMINAR METAS SECTORIALES PLAN NACIONAL DESARROLLO 2019-2022</t>
  </si>
  <si>
    <t>Anexo #1-B: INTERVENCIÓN ESTRATÉGICA PROPUESTAS POR EL SECTOR TURISMO</t>
  </si>
  <si>
    <t>% de incremento de asientos de avión disponibles para venir a CR</t>
  </si>
  <si>
    <t>Implementar un programa de  atracción de inversión en infraestructura turística dentro de un convenio con CINDE</t>
  </si>
  <si>
    <t>Programa de crecimiento turístico</t>
  </si>
  <si>
    <t>2017= 2,959,869 Turistas internacionales
1,2%</t>
  </si>
  <si>
    <t>R. Arguedas 2014-2017= 5,1%</t>
  </si>
  <si>
    <t>MSP
(Director General de la Fuerza Pública)</t>
  </si>
  <si>
    <t>Número de Centros de Desarrollo atendidos por el programa</t>
  </si>
  <si>
    <t>No se cuenta con una línea base para este indicador ya que se desarrollará un modelo de administración de riesgos en seguridad y bienestar para el turista, con el fin de estandarizar las alertas de nivel de riesgo que las Embajadas emiten a sus ciudadanos, mejorar las condiciones de seguridad de los turistas, controlar el impacto sobre la imagen, y apoyar el desarrollo sostenible de la industria del turismo y la economía del país. Para fines del Plan Nacional de Desarrollo, se entiende el nivel de riesgo 1, como niveles de alerta 1 y 2, según los estándares de alerta de la embajada de Estados Unidos. Un nivel de riesgo 1, significa un nivel aceptable de riesgo en seguridad y Bienestar del turismo.</t>
  </si>
  <si>
    <t>Estimación Presupestaria Preliminar
Millones ¢</t>
  </si>
  <si>
    <t>Anexo 2: FICHA TÉCNICA DEL INDICADOR PND SECTOR TURISMO</t>
  </si>
  <si>
    <t>Desagregación: Se considerará para el nivel de riesgo todo el territorio nacional, a pesar de que el trabajo operativo prioritario será destinado a los destinos de interés turísticos establecidos por el ICT.
Es importante mencionar que la forma de administración de los riesgos se operará mediante un plan de acción en las zonas de afluencia de turistas y según la información recopilada de las alertas internacionales de los países con mayor visitación en Costa Rica.</t>
  </si>
  <si>
    <t xml:space="preserve">2019 = ¢1501,95
2020 = ¢1501,95 
2021 = ¢1501,95 
2022 = ¢1501,95
Total ¢6,007,82 millones
</t>
  </si>
  <si>
    <t>Componentes involucrados en la fórmula de cálculo</t>
  </si>
  <si>
    <t>Definición Conceptual</t>
  </si>
  <si>
    <t>Número de empresas con certificación CST</t>
  </si>
  <si>
    <t xml:space="preserve">JUSTIFICAR PQ LA META ES DISMINUIR EL CRECIMIENTO DEL PERIODO </t>
  </si>
  <si>
    <t>ICT CON DATOS DE BCCR</t>
  </si>
  <si>
    <t>Impacto     (         )
Efecto         (     X        )
Producto   (             )</t>
  </si>
  <si>
    <t>Impacto     (        )
Efecto         (    X         )
Producto   (             )</t>
  </si>
  <si>
    <t>Cantidad de Centros de Desarrollo que reciben atención integral para la planificicación turística y mejora promueve mejora de competividad. PLAN DE INTERVENCION IMPLEMENTADO</t>
  </si>
  <si>
    <t>El promedio de incremento 2014 al 2017, fue de 9%.</t>
  </si>
  <si>
    <t>Nivel 1</t>
  </si>
  <si>
    <t>Tres</t>
  </si>
  <si>
    <t>Nivel de Riesgo país en seguridad y bienestar para el turista de acuerdo a los criterios reportados por el Departamento de Estado de EE.UU.</t>
  </si>
  <si>
    <t>PLAN Integral de Prevención e Intervención de Riesgos en Seguridad y Bienestar del Turismo</t>
  </si>
  <si>
    <t>Número del nivel reportado por el Departamento de Estado de los EEUU página web. Indicar peridiocidad del indicador.</t>
  </si>
  <si>
    <t xml:space="preserve">Se entiende el nivel de riesgo 1, como niveles de alerta 1 y 2, según los estándares de alerta de la embajada de Estados Unidos. Un nivel de riesgo 1, significa un nivel aceptable de riesgo en seguridad y Bienestar del turismo.
 Para el cálculo de la línea base se ha tomado el nivel de riesgo país establecido por la Embajada de los Estados Unidos (dado que sirve de referencia para cuerpos consulares de otros países para la valoración de riesgo y emisión de alertas), el cual nos califica con riesgo de nivel 1 (Aceptable). 
</t>
  </si>
  <si>
    <t>Promedio de la TASA de VARIACION de LLEGADAS de turistas internacionales al país por todos los puertos para el período 2019-2022 (Nota 2)</t>
  </si>
  <si>
    <t>PROMEDIO de la TASA de VARIACION de divisas generadas por el sector turismo PARA el período 2019-2022 (Nota 1)</t>
  </si>
  <si>
    <t>Promover el desarrollo turístico sostenible, innovador e inclusivo,  mediante el desarrollo del talento humano y una efectiva gestión pública que permita generar oportunidades para el desarrollo local, a través del mejoramiento de la competitividad turística y  la grata permanencia de los turistas</t>
  </si>
  <si>
    <t>2019-2022: 15   2019 = 6
2020 = 9
2021 = 12
2022 = 15</t>
  </si>
  <si>
    <t>El sector debe completar estos espacios</t>
  </si>
  <si>
    <t>Mantener los niveles de riesgo de Costa Rica, percibidos a nivel internacional en un nivel aceptable en las condiciones de seguridad turística a nivel nacional</t>
  </si>
  <si>
    <t>2019-2022: Nivel 1      2019: Nivel 1
2020: Nivel 1
2021: Nivel 1
2022: Nivel 1</t>
  </si>
  <si>
    <t xml:space="preserve">Corregir la designación </t>
  </si>
  <si>
    <t xml:space="preserve"> </t>
  </si>
  <si>
    <t>Respuestas a Observaciones</t>
  </si>
  <si>
    <t>El presupuesto corresponde a millones de colones.</t>
  </si>
  <si>
    <t xml:space="preserve">2019 = ¢40,182.46
2020 = ¢40,182.46
2021 = ¢40,182.46
2022 = ¢40,182.46
Total ¢160,729,82 millones             </t>
  </si>
  <si>
    <t>Sugerencia MIDEPLAN: Número de Centros de Desarrollo con el programa de atención integral implementado. R/ Dada la naturaleza del programa solamente se conoce el periodo de inicio del programa y si después de iniciado, el mismo es activo. Entonces, la propuesta de la Rectoría es "Número de Centros de Desarrollo con el programa de atención integral iniciado y en funcionamiento"</t>
  </si>
  <si>
    <t>Número de Centros de Desarrollo con el programa de atención integral iniciado y en funcionamiento.</t>
  </si>
  <si>
    <t>Año</t>
  </si>
  <si>
    <t>Divisas
(millones de $)</t>
  </si>
  <si>
    <t>Variaciones % año anterior</t>
  </si>
  <si>
    <t>Promedio 2014-2017</t>
  </si>
  <si>
    <t>Fuente: BCCR, Departamento de Estadística Macroeconómica.</t>
  </si>
  <si>
    <t>PROMEDIO DE LA TASA DE VARIACION DEL PERIODO 2014-2017: 7,4%</t>
  </si>
  <si>
    <r>
      <t xml:space="preserve">ICT
</t>
    </r>
    <r>
      <rPr>
        <sz val="11"/>
        <color rgb="FFFF0000"/>
        <rFont val="Calibri"/>
        <family val="2"/>
        <scheme val="minor"/>
      </rPr>
      <t>MCJ</t>
    </r>
  </si>
  <si>
    <t>ICT no dispone de lista de distritos prioritarios para el desarrollo turístico, lo que dispone es la identificación de 32 centros de desarrollo turístico sostenible, cuya selección no corresponde a incidencia delictiva.</t>
  </si>
  <si>
    <t>Justifique porque en indicador de Divisas, la meta es menor a la línea base. R/ En términos generales la Línea Base es muy semejante a la meta (7,4% y 7% respectivamente).
La estimación de la meta en divisas por turismo considera indirectamente el pronóstico de arribo internacional de turistas, el cual emplea el Método Multiplicativo de "Holt-Winters" (seleccionado porque relaciona las tendencias y la estacionalidad de la demanda turística observada en el análisis de las series de tiempo de nuestro país). La estimación de divisas también considera estimaciones de gasto medio y estadía media de los turistas.
Se procedió a corregir la línea base para ajustarlo al periodo 2014-2017 en sustitución al dato inicialmente reportado que se refería erróneamente al periodo 2013-2017.</t>
  </si>
  <si>
    <t xml:space="preserve">2019 = ¢254
2020 = ¢254
2021 = ¢254
2022 = ¢254
Total ¢1,016 millones    </t>
  </si>
  <si>
    <t>MCJ: Fuente financiamiento: Presupuesto Nacional; Programa Presupuestario: 749 Actividades Centrales;  751 Conservación del Patrimonio Cultural;                         753 Gestión y Desarrollo 
ICT: Fuente financiamiento: Recursos Propios ICT; Programa Presupuestario: #2 Planeamiento, Gestión y Mercadeo Turístico.</t>
  </si>
  <si>
    <t xml:space="preserve">En cuanto a la sugerencia de atender: ¿Definir las acciones en una nota técnica que se prevean para mantener la meta en el nivel aceptable?
R/ MSP: "Al tratarse de administración de riesgos , las medidas a ejecutar para aumentar las probabilidades de mantenerse en un nivel de riesgo aceptable, se establecen al momento de formular los riesgos. Como es de su conocimiento, el nivel de riesgo y las medidas propuesta para su administración, van a depender de las causas de un posible evento y sus concecuencias. Estos tres componentes del riesgo (causa-evento-consecuencia) están en función a las condiciones del entorno en el momento de estudio. Por tal razón, establecer en este momento acciones en una nota técnica para preveer una meta aceptable en el nivel de riesgo durante el tiempo de vigencia del PND, metodológicamente no es correcto, y es altamente probable que esas acciones en el corto o mediano plazo no sean útiles para administrar el riego en función a los cambios del entorno. 
Para administrar el nivel de riesgo propuesto como meta, la policía turísitca deberá monitoriar el entorno periódicamente con el fin de valorar si los riesgos formulados y los planes de administración de estos riesgo se mantiene o ajustan a los cambios del entorno (de forma preventiva o reactiva según corresponda) y si se alienean al marco estratégico de la institución (este párrafo si es posible anotarlo en una nota técnica). 
La administración de riesgos se gestionará según lo establecido en la norma ISO 31000-2018 usando las técnicas de observación de riesgo establecidas en la norma ISO 31010-2011 como complemento técnico para la validez de la gestión y resultados obtenidos". </t>
  </si>
  <si>
    <t>En atención a la sugerencia de Roberto Morales Sáenz de valorar el indicador “Número de mypimes culturales”, a lo interno del Ministerio de Cultura y Juventud valoramos la propuesta y no consideramos conveniente la inclusión del indicador por las siguientes razones:
• El objetivo central de la intervención supone que desde la perspectiva cultural se estará trabajando en la clarificación de los elementos identitarios centrales de cada una de los territorios en los que se desarrollan los centros de desarrollo turístico y la definición de una MARCA LOCAL (concepto e imagen) de diferenciación cultural y natural elaborada de manera participativa con los actores locales (emprendedores y empresas, cámaras, gobierno local y otros) y con el aporte de personas expertas externas.  
• Por tanto, no hay relación directa con el objetivo definido para la intervención, es decir, con un indicador de número de mipymes culturales, en tanto la intervención tiene que ver con la totalidad del destino.  
• Las condiciones de competitividad en este caso se derivan de uno de los objetivos propuestos por la Ley 8262, artículo 2 inciso e) inducir el establecimiento de mejores condiciones del entorno para la creación y operación de PYMEs.
• La propuesta de la gestión integral de sitios obedece a los principios de Competencia sistémica que propone un acercamiento al problema de una forma más articulada institucionalmente.
• Los 15 centros de desarrollo turístico que se han contemplado como meta, no se han definido aún, lo que haría todavía más peligrosa la definición de un meta sobre emprendimientos, cuando no se han realizado previamente diagnósticos, ya que se desconoce la cantidad y las características de emprendimientos culturales que pueden existir cerca de los centros turísticos que el ICT ha definido.</t>
  </si>
  <si>
    <t>Impulsar una gestión integral de destinos turísticos, para generar condiciones que mejoren la competitividad del destino (Nota 3).</t>
  </si>
  <si>
    <t>Observación de MIDEPLAN: Valorar regionalización del indicador de Número de Centros de Desarrollo con el programa de atención integral iniciado y en funcionamiento. R/ Se considera que no es viable establecer metas por regiones porque el programa solo se puede desarrollar en sitios donde exista organización local consolidada e interesada en acoger el programa como contraparte de múltiples actores, lo cual se desconoce en este momento.</t>
  </si>
  <si>
    <t>2019-2022: 7%      2019 = 6%
2020 = 7%
2021 = 7%
2022 = 8%</t>
  </si>
  <si>
    <t>2019-2022: 6%    2019 = 5%
2020 = 6%
2021 = 6%
2022 = 7%</t>
  </si>
  <si>
    <t>Promedio del periodo 2014-2018 : 4,5%</t>
  </si>
  <si>
    <t>Mantener el posicionamiento de Costa Rica como destino apto para el turismo de reuniones e incentivos mediante el desarrollo de una estrategia específica para esos segmentos en los mercados de interés.</t>
  </si>
  <si>
    <t>Ejecutar la estrategia de Turismo de Reuniones aprobada por ICT para Costa Ric</t>
  </si>
  <si>
    <t xml:space="preserve">Posición de CR en el ranking= puesto 53
2017
</t>
  </si>
  <si>
    <t xml:space="preserve">2019-2022: ocupar un puesto entre los primeros 50 destinos internacionales, según ICCA
2019: CR&lt;= 50
2020: CR &lt;= 50
2021: CR &lt;= 50
2022: CR &lt;= 50
</t>
  </si>
  <si>
    <t>Basado en la cantidad de eventos y congresos con las características solicitas por el International Congress and Convention Association (ICCA)</t>
  </si>
  <si>
    <r>
      <t xml:space="preserve">Incluye estrategias y acciones para el desarrollo de los principales productos del destino, tales como sol y playa, aventura, deportes, turismo rural, turismo de bienestar, turismo cultural, la gestión de atractivos y mejoramiento de condiciones físicas, el apoyo al desarrollo empresarial incluyendo  medianas y pequeñas empresas y el apoyo al desarrollo de capacidades locales y gestión en Cámaras, Municipalidades y Organizaciones locales.
Se aclara que la meta es acumulativa, pues la atención integral supone que los Centros cubiertos en un año mantienen la atención en los años siguientes. La meta contempla realizar tres por año, así el año 2019 tiene el desafío de los tres nuevos Centros más mantener atención integral a los 3 centros de la prueba piloto (Turrialba, Sarapiquí y Tamarindo). La viabilidad de la meta requiere el máximo interés de los actores locales en cada Centro (Cámaras, empresarios, instituciones de estado y Gobierno local, entre otros). </t>
    </r>
    <r>
      <rPr>
        <sz val="11"/>
        <color theme="1"/>
        <rFont val="Calibri"/>
        <family val="2"/>
        <scheme val="minor"/>
      </rPr>
      <t>PNDTS identifica 32 Centros para CR. El ICT aportará ¢200 millones por año para un total de ¢800 millones en el periodo del PND.
El MCJ es corresponsable de la meta y aportará ¢216 millones en el periodo del PND, para efectuar intervenciones socioculturales en los Centros de Desarrollo Turístico tendientes a mejorar la competitividad del destino en el marco del Programa de Gestión Integral de Destinos.</t>
    </r>
  </si>
  <si>
    <t>La intervención sociocultural se refiere a la elaboración de inventarios, acompañamiento a organizaciones, fondos concursables, eventos y vinculación a personas o grupos culturales que tienen proyectos socioproductivos con servicios de acompañamiento para encadenar las actividades culturales a los Centros de Desarrollo Turístico definidos, que den valor agregado a la oferta turística territorial.
El acompañamiento a proyectos socioproductivos se articulara con  las instituciones competentes. (DM-1524-2018 MCJ)</t>
  </si>
  <si>
    <t>Proyectos en Preinversión</t>
  </si>
  <si>
    <t>Línea base</t>
  </si>
  <si>
    <t xml:space="preserve">Meta del periodo </t>
  </si>
  <si>
    <t>Estimación</t>
  </si>
  <si>
    <t>Responsable</t>
  </si>
  <si>
    <t>Presupuestaria en millones de colones, fuente de financiamiento y programa presupuestario</t>
  </si>
  <si>
    <t>ejecutor</t>
  </si>
  <si>
    <r>
      <t>Construcción, Centro de Exhibiciones de Productos, Eventos y Negocios PIMA</t>
    </r>
    <r>
      <rPr>
        <sz val="9"/>
        <rFont val="Calibri"/>
        <family val="2"/>
        <scheme val="minor"/>
      </rPr>
      <t xml:space="preserve"> en la Provincia de Heredia, Cantón Heredia, Distrito Ulloa.</t>
    </r>
  </si>
  <si>
    <t>Construir la infraestructura física que permita la fácil exhibición y comercialización de productos en un ambiente con altos estándares de diseño que faciliten el desarrollo de actividades.</t>
  </si>
  <si>
    <t>Porcentaje de avance anual del proyecto.</t>
  </si>
  <si>
    <t>2018: 5% (Perfil)</t>
  </si>
  <si>
    <t>2019-2020: 100%</t>
  </si>
  <si>
    <t xml:space="preserve">2019-2020: </t>
  </si>
  <si>
    <t>2019: Aprobación de la viabilidad  ambiental 20%</t>
  </si>
  <si>
    <t>2019: ¢ 588 millones</t>
  </si>
  <si>
    <t xml:space="preserve">2019: Licitación de Etapa Constructiva 15% </t>
  </si>
  <si>
    <t>2019: Obtención de los permisos de construcción 10%</t>
  </si>
  <si>
    <t xml:space="preserve">2019: Inicio de etapa constructiva 50% </t>
  </si>
  <si>
    <t xml:space="preserve">2020: Finalización de la etapa Constructiva 5% </t>
  </si>
  <si>
    <t>Diseño y construcción del Muelle Turístico, Provincia, Puntarenas, Cantón Puntarenas, Distrito Puntarenas</t>
  </si>
  <si>
    <t>Realizar la contratación de la etapa de diseño y construcción de obras del proyecto “Re construcción del Muelle Turístico de Puntarenas”.</t>
  </si>
  <si>
    <t xml:space="preserve">2019: Contratación de diseños y planos constructivos 10% </t>
  </si>
  <si>
    <t>2019: ¢45 millones</t>
  </si>
  <si>
    <t>2019: Licitación de Etapa Constructiva 10% </t>
  </si>
  <si>
    <t xml:space="preserve">2020: Inicio de Etapa Constructiva 45% </t>
  </si>
  <si>
    <t>2020: ¢ 255 millones</t>
  </si>
  <si>
    <t>Diseño y Reconstrucción Muelle Turístico, Provincia, Puntarenas, Isla San Lucas</t>
  </si>
  <si>
    <t xml:space="preserve">Realizar la contratación de la etapa de diseño y reconstrucción de obras del proyecto “Reconstrucción del muelle de la Isla San Lucas”. </t>
  </si>
  <si>
    <t>Construcción de dos Atracaderos Turísticos en la Provincia Limón: 1- Cantón Talamanca Distrito Cahuita y 2 - Cantón Talamanca en Puerto Viejo</t>
  </si>
  <si>
    <t>Construir atracaderos turísticos en los sitios identificados como prioritarios debido a la importancia del turismo náutico que existe y a la falta de facilidades seguras.</t>
  </si>
  <si>
    <t>2017: 5% (Perfil)</t>
  </si>
  <si>
    <t>2019: 100%</t>
  </si>
  <si>
    <t xml:space="preserve">2019: Inicio de etapa constructiva 80% </t>
  </si>
  <si>
    <t>2019: ¢ 510 millones</t>
  </si>
  <si>
    <t xml:space="preserve">2019: Finalización de la etapa Constructiva 20% </t>
  </si>
  <si>
    <t xml:space="preserve">Construcción de la Delegación Turística en la Provincia de Guanacaste, Cantón Santa Cruz, Distrito Tamarindo </t>
  </si>
  <si>
    <t>Mejorar las condiciones de seguridad del Centro de Desarrollo Turístico de Tamarindo, a través de la construcción de una Delegación para uso de la Policía Turística.</t>
  </si>
  <si>
    <t xml:space="preserve">2019-2022: </t>
  </si>
  <si>
    <t xml:space="preserve">2019: Firma del Convenio 10% </t>
  </si>
  <si>
    <t>2019: ¢30 millones</t>
  </si>
  <si>
    <t>2019: Aprobación de la viabilidad  ambiental 15%</t>
  </si>
  <si>
    <t>2019: Obtención de los permisos de construcción 5%</t>
  </si>
  <si>
    <t>2020: ¢170 millones</t>
  </si>
  <si>
    <t>2019: Inicio de Etapa Constructiva 45%</t>
  </si>
  <si>
    <t>Mejoramiento de Infraestructura en el Parque Nacional Volcán Tenorio</t>
  </si>
  <si>
    <t>Mejoramiento de infraestructura en el Parque Nacional Volcán Tenorio, mediante Convenio de Cooperación entre ICT-MINAE</t>
  </si>
  <si>
    <t xml:space="preserve">2019: Inicio de Etapa Constructiva 80% </t>
  </si>
  <si>
    <t>2019: ¢510 millones</t>
  </si>
  <si>
    <t>G-1977-2018 anexo   ICT, Matriz de Preinversión según inciso c del oficio DM-1227-2018 de MIDEPLAN</t>
  </si>
  <si>
    <t>Institución ejecutora: ICT
Director del Área **
MBA Gustavo Alvarado</t>
  </si>
  <si>
    <t xml:space="preserve">3
(Según prueba piloto 2018)
</t>
  </si>
  <si>
    <t>Nivel de Riesgo país en seguridad y bienestar para el turista de acuerdo a los criterios reportados por el Departamento de Estado de EE.UU. 
(Nota 4)</t>
  </si>
  <si>
    <t xml:space="preserve">Programa 090-03: Seguridad Ciudadana.
Año 2019: ȼ 3.594.5
Año 2020: ȼ 4.025.8
Año 2021: ȼ 4.508.9
Año 2022: ȼ 5.050.0
Monto en millones de colones (estimación basada en 283 oficiales de la Policía Turística y 86 unidades del Parque Automotor). 
</t>
  </si>
  <si>
    <t>G-1977-2018 Anexo #1-A: INTERVENCIÓN ESTRATÉGICA PROPUESTAS POR EL SECTOR TURISMO</t>
  </si>
  <si>
    <t>Construcción de la Delegación Turística en la Provincia de Guanacaste, Cantón Liberia, en la Península de Papagayo</t>
  </si>
  <si>
    <t>Construir  un inmueble dentro del Polo Turístico Golfo de Papagayo para uso, aprovechamiento y administración exclusivo de la Policía Turística, con el fin de buscar el mejoramiento y fortalecimiento de la seguridad ciudadana  en el Polo Turístico Golfo de Papagayo y su área de influencia, así como todas las áreas aledañas que lo requieran.
Dicho bien será otorgado en Concesión al Ministerio de Seguridad pública para uso y aprovechamiento de la Policía Turística así como para su operación y mantenimiento.</t>
  </si>
  <si>
    <t xml:space="preserve">
2015: Convenio firmado
Viabilidad ambiental, analisis de riesgo. 25%
2017 : Análisis de costo y constatación del sitio de consturcción por el Consejo Diretor. 20%
2018: Actualización de planos APC. 5%</t>
  </si>
  <si>
    <t>Institución ejecutora: ICT
Director del Área **
Lic. Henry Wong</t>
  </si>
  <si>
    <t>2019-2022: 
2019: ¢208 millones</t>
  </si>
  <si>
    <t>2019: 100%
2019: Construcción 50% 
2019: Contrato de concesión ICT - Policía Turistica
2020-2022: Operación y seguimiento de concesión. Conforme el convenio el mantenimiento del bien es responsabilidad Ministerio de Seguridad</t>
  </si>
  <si>
    <t xml:space="preserve">Presupuesto del periodo $2millones (a tc=¢650)
2019 = ¢325
2020 = ¢325
2021 = ¢325
2022 = ¢325
Total ¢1,300
millones
</t>
  </si>
  <si>
    <t>Posición del país en el  "ranking" de la ICCA
(Basado en la cantidad de eventos y congresos con las características solicitas por el International Congress and Convention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</si>
</sst>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540A]#,##0.0"/>
    <numFmt numFmtId="166" formatCode="_-* #,##0.0\ _€_-;\-* #,##0.0\ _€_-;_-* &quot;-&quot;??\ _€_-;_-@_-"/>
    <numFmt numFmtId="167" formatCode="_-* #,##0.0\ _€_-;\-* #,##0.0\ _€_-;_-* &quot;-&quot;?\ _€_-;_-@_-"/>
    <numFmt numFmtId="168" formatCode="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9"/>
      <name val="Arial"/>
      <family val="2"/>
    </font>
    <font>
      <sz val="11"/>
      <color rgb="FFFF0000"/>
      <name val="Calibri"/>
      <family val="2"/>
      <scheme val="minor"/>
    </font>
    <font>
      <sz val="9"/>
      <color indexed="81"/>
      <name val="Tahoma"/>
      <family val="2"/>
    </font>
    <font>
      <b/>
      <sz val="9"/>
      <color indexed="81"/>
      <name val="Tahoma"/>
      <family val="2"/>
    </font>
    <font>
      <sz val="11"/>
      <color rgb="FF000000"/>
      <name val="Calibri"/>
      <family val="2"/>
      <scheme val="minor"/>
    </font>
    <font>
      <sz val="12"/>
      <name val="Arial Narrow"/>
      <family val="2"/>
    </font>
    <font>
      <b/>
      <sz val="11"/>
      <name val="Calibri"/>
      <family val="2"/>
      <scheme val="minor"/>
    </font>
    <font>
      <sz val="11"/>
      <name val="Calibri"/>
      <family val="2"/>
      <scheme val="minor"/>
    </font>
    <font>
      <sz val="9"/>
      <color indexed="81"/>
      <name val="Tahoma"/>
      <charset val="1"/>
    </font>
    <font>
      <b/>
      <sz val="9"/>
      <color indexed="81"/>
      <name val="Tahoma"/>
      <charset val="1"/>
    </font>
    <font>
      <u/>
      <sz val="11"/>
      <color theme="10"/>
      <name val="Calibri"/>
      <family val="2"/>
      <scheme val="minor"/>
    </font>
    <font>
      <sz val="9"/>
      <color theme="1"/>
      <name val="Calibri"/>
      <family val="2"/>
      <scheme val="minor"/>
    </font>
    <font>
      <b/>
      <sz val="9"/>
      <name val="Calibri"/>
      <family val="2"/>
      <scheme val="minor"/>
    </font>
    <font>
      <sz val="9"/>
      <color rgb="FF000000"/>
      <name val="Calibri"/>
      <family val="2"/>
      <scheme val="minor"/>
    </font>
    <font>
      <sz val="9"/>
      <name val="Calibri"/>
      <family val="2"/>
      <scheme val="minor"/>
    </font>
    <font>
      <b/>
      <sz val="12"/>
      <color theme="1"/>
      <name val="Calibri"/>
      <family val="2"/>
      <scheme val="minor"/>
    </font>
    <font>
      <sz val="9"/>
      <color rgb="FF000000"/>
      <name val="Calibri"/>
      <family val="2"/>
    </font>
  </fonts>
  <fills count="9">
    <fill>
      <patternFill patternType="none"/>
    </fill>
    <fill>
      <patternFill patternType="gray125"/>
    </fill>
    <fill>
      <patternFill patternType="solid">
        <fgColor theme="0"/>
        <bgColor indexed="64"/>
      </patternFill>
    </fill>
    <fill>
      <patternFill patternType="solid">
        <fgColor rgb="FF17365D"/>
        <bgColor indexed="64"/>
      </patternFill>
    </fill>
    <fill>
      <patternFill patternType="solid">
        <fgColor rgb="FFD9D9D9"/>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0"/>
      </left>
      <right/>
      <top style="thick">
        <color theme="0"/>
      </top>
      <bottom/>
      <diagonal/>
    </border>
    <border>
      <left style="thick">
        <color theme="0"/>
      </left>
      <right style="thick">
        <color theme="0"/>
      </right>
      <top style="thick">
        <color theme="0"/>
      </top>
      <bottom/>
      <diagonal/>
    </border>
    <border>
      <left/>
      <right/>
      <top style="thin">
        <color indexed="64"/>
      </top>
      <bottom/>
      <diagonal/>
    </border>
    <border>
      <left/>
      <right/>
      <top style="thick">
        <color theme="0"/>
      </top>
      <bottom style="thick">
        <color theme="0"/>
      </bottom>
      <diagonal/>
    </border>
    <border>
      <left style="thick">
        <color theme="0"/>
      </left>
      <right style="thick">
        <color theme="0"/>
      </right>
      <top/>
      <bottom/>
      <diagonal/>
    </border>
    <border>
      <left style="thick">
        <color theme="0"/>
      </left>
      <right/>
      <top/>
      <bottom style="medium">
        <color theme="0"/>
      </bottom>
      <diagonal/>
    </border>
    <border>
      <left style="thick">
        <color theme="0"/>
      </left>
      <right/>
      <top style="medium">
        <color theme="0"/>
      </top>
      <bottom/>
      <diagonal/>
    </border>
    <border>
      <left/>
      <right/>
      <top style="medium">
        <color auto="1"/>
      </top>
      <bottom style="thin">
        <color auto="1"/>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158">
    <xf numFmtId="0" fontId="0" fillId="0" borderId="0" xfId="0"/>
    <xf numFmtId="0" fontId="0" fillId="0" borderId="1" xfId="0" applyBorder="1"/>
    <xf numFmtId="0" fontId="0" fillId="0" borderId="1" xfId="0" applyFont="1" applyBorder="1" applyAlignment="1">
      <alignment vertical="center" wrapText="1"/>
    </xf>
    <xf numFmtId="0" fontId="0" fillId="2" borderId="1" xfId="0" applyFont="1" applyFill="1" applyBorder="1" applyAlignment="1">
      <alignment horizontal="left" vertical="center" wrapText="1"/>
    </xf>
    <xf numFmtId="0" fontId="2" fillId="0" borderId="0" xfId="0" applyFont="1"/>
    <xf numFmtId="0" fontId="0" fillId="0" borderId="1" xfId="0" applyBorder="1" applyAlignment="1">
      <alignment vertical="center" wrapText="1"/>
    </xf>
    <xf numFmtId="0" fontId="0" fillId="0" borderId="1" xfId="0" applyBorder="1" applyAlignment="1">
      <alignment wrapText="1"/>
    </xf>
    <xf numFmtId="0" fontId="2" fillId="5" borderId="1" xfId="0" applyFont="1" applyFill="1" applyBorder="1" applyAlignment="1">
      <alignment horizontal="center" vertical="center" wrapText="1"/>
    </xf>
    <xf numFmtId="0" fontId="0" fillId="0" borderId="2" xfId="0" applyBorder="1" applyAlignment="1">
      <alignment vertical="center" wrapText="1"/>
    </xf>
    <xf numFmtId="0" fontId="0" fillId="0" borderId="0" xfId="0" applyAlignment="1">
      <alignment horizontal="center" vertical="center"/>
    </xf>
    <xf numFmtId="0" fontId="7" fillId="0" borderId="1" xfId="0" applyFont="1" applyBorder="1" applyAlignment="1">
      <alignment horizontal="left" vertical="center" wrapText="1"/>
    </xf>
    <xf numFmtId="0" fontId="0" fillId="0" borderId="4" xfId="0" applyFill="1" applyBorder="1" applyAlignment="1">
      <alignment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7" fillId="0" borderId="1" xfId="0" applyFont="1" applyFill="1" applyBorder="1" applyAlignment="1">
      <alignment horizontal="left" vertical="center" wrapText="1"/>
    </xf>
    <xf numFmtId="43" fontId="0" fillId="0" borderId="0" xfId="1" applyFont="1"/>
    <xf numFmtId="0" fontId="3" fillId="3" borderId="13" xfId="0"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horizontal="left" vertical="center" wrapText="1"/>
    </xf>
    <xf numFmtId="164" fontId="8" fillId="4" borderId="1" xfId="1" applyNumberFormat="1" applyFont="1" applyFill="1" applyBorder="1" applyAlignment="1">
      <alignment horizontal="center" vertical="center" wrapText="1"/>
    </xf>
    <xf numFmtId="0" fontId="9" fillId="0" borderId="0" xfId="0" applyFont="1"/>
    <xf numFmtId="0" fontId="10" fillId="0" borderId="0" xfId="0" applyFont="1"/>
    <xf numFmtId="0" fontId="8" fillId="0" borderId="0" xfId="0" applyFont="1" applyFill="1" applyBorder="1" applyAlignment="1">
      <alignment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xf>
    <xf numFmtId="0" fontId="4" fillId="0" borderId="1" xfId="0" applyFont="1" applyBorder="1" applyAlignment="1">
      <alignment wrapText="1"/>
    </xf>
    <xf numFmtId="0" fontId="10" fillId="0" borderId="1" xfId="0" applyFont="1" applyBorder="1" applyAlignment="1">
      <alignment wrapText="1"/>
    </xf>
    <xf numFmtId="0" fontId="7" fillId="0" borderId="0" xfId="0"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0" fontId="9" fillId="5" borderId="1" xfId="0" applyFont="1" applyFill="1" applyBorder="1" applyAlignment="1">
      <alignment horizontal="center" vertical="center"/>
    </xf>
    <xf numFmtId="0" fontId="0" fillId="0" borderId="1" xfId="0" applyBorder="1" applyAlignment="1">
      <alignment vertical="center" wrapText="1"/>
    </xf>
    <xf numFmtId="0" fontId="7" fillId="0" borderId="0" xfId="0" applyFont="1" applyAlignment="1">
      <alignment wrapText="1"/>
    </xf>
    <xf numFmtId="43" fontId="0" fillId="0" borderId="0" xfId="1" applyFont="1" applyAlignment="1">
      <alignment vertical="center"/>
    </xf>
    <xf numFmtId="43" fontId="0" fillId="0" borderId="0" xfId="0" applyNumberFormat="1" applyAlignment="1">
      <alignment vertical="center"/>
    </xf>
    <xf numFmtId="164" fontId="8" fillId="0" borderId="1" xfId="1" applyNumberFormat="1" applyFont="1" applyFill="1" applyBorder="1" applyAlignment="1">
      <alignment horizontal="center" vertical="center" wrapText="1"/>
    </xf>
    <xf numFmtId="0" fontId="0" fillId="0" borderId="1" xfId="0" applyFont="1" applyBorder="1" applyAlignment="1">
      <alignment horizontal="center" vertical="center" wrapText="1"/>
    </xf>
    <xf numFmtId="164" fontId="10" fillId="0" borderId="1" xfId="1"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applyAlignment="1">
      <alignment vertical="center" wrapText="1"/>
    </xf>
    <xf numFmtId="0" fontId="7" fillId="0" borderId="1" xfId="0" applyFont="1" applyBorder="1" applyAlignment="1">
      <alignment horizontal="center" vertical="center" wrapText="1"/>
    </xf>
    <xf numFmtId="0" fontId="0" fillId="0" borderId="0" xfId="0" applyBorder="1" applyAlignment="1">
      <alignment vertical="top"/>
    </xf>
    <xf numFmtId="0" fontId="0" fillId="0" borderId="0" xfId="0" applyBorder="1"/>
    <xf numFmtId="0" fontId="7" fillId="0" borderId="0" xfId="0" applyFont="1" applyBorder="1" applyAlignment="1">
      <alignment vertical="top" wrapText="1"/>
    </xf>
    <xf numFmtId="0" fontId="0" fillId="0" borderId="0" xfId="0" applyAlignment="1">
      <alignment vertical="center"/>
    </xf>
    <xf numFmtId="0" fontId="0" fillId="6" borderId="1" xfId="0" applyFill="1" applyBorder="1" applyAlignment="1">
      <alignment wrapText="1"/>
    </xf>
    <xf numFmtId="0" fontId="0" fillId="6" borderId="1" xfId="0" applyFill="1" applyBorder="1" applyAlignment="1">
      <alignment vertical="center" wrapText="1"/>
    </xf>
    <xf numFmtId="0" fontId="4" fillId="6" borderId="1" xfId="0" applyFont="1" applyFill="1" applyBorder="1" applyAlignment="1">
      <alignment wrapText="1"/>
    </xf>
    <xf numFmtId="0" fontId="0" fillId="7" borderId="1" xfId="0" applyFill="1" applyBorder="1" applyAlignment="1">
      <alignment wrapText="1"/>
    </xf>
    <xf numFmtId="0" fontId="4" fillId="0" borderId="0" xfId="0" applyFont="1"/>
    <xf numFmtId="0" fontId="0" fillId="0" borderId="0" xfId="0" applyFill="1" applyBorder="1" applyAlignment="1">
      <alignment horizontal="center" vertical="center"/>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xf>
    <xf numFmtId="166" fontId="0" fillId="0" borderId="0" xfId="1" applyNumberFormat="1" applyFont="1"/>
    <xf numFmtId="167" fontId="0" fillId="0" borderId="0" xfId="0" applyNumberFormat="1"/>
    <xf numFmtId="0" fontId="0" fillId="0" borderId="0" xfId="0" applyFill="1" applyBorder="1" applyAlignment="1">
      <alignment horizontal="left" vertical="center"/>
    </xf>
    <xf numFmtId="0" fontId="0" fillId="0" borderId="0" xfId="0" applyAlignment="1">
      <alignment horizontal="left"/>
    </xf>
    <xf numFmtId="0" fontId="0" fillId="0" borderId="1" xfId="0" applyBorder="1" applyAlignment="1">
      <alignment horizontal="center" vertical="center"/>
    </xf>
    <xf numFmtId="168" fontId="0" fillId="0" borderId="0" xfId="0" applyNumberFormat="1"/>
    <xf numFmtId="0" fontId="13" fillId="0" borderId="0" xfId="2" applyAlignment="1">
      <alignment vertical="center" wrapText="1"/>
    </xf>
    <xf numFmtId="0" fontId="14" fillId="0" borderId="0" xfId="0" applyFont="1"/>
    <xf numFmtId="0" fontId="15" fillId="8" borderId="17"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6" fillId="0" borderId="20" xfId="0" applyFont="1" applyBorder="1" applyAlignment="1">
      <alignment horizontal="justify" vertical="center" wrapText="1"/>
    </xf>
    <xf numFmtId="0" fontId="16" fillId="0" borderId="20" xfId="0" applyFont="1" applyBorder="1" applyAlignment="1">
      <alignment vertical="center" wrapText="1"/>
    </xf>
    <xf numFmtId="0" fontId="16" fillId="0" borderId="20" xfId="0" applyFont="1" applyFill="1" applyBorder="1" applyAlignment="1">
      <alignment horizontal="justify" vertical="center" wrapText="1"/>
    </xf>
    <xf numFmtId="0" fontId="16" fillId="0" borderId="22" xfId="0" applyFont="1" applyBorder="1" applyAlignment="1">
      <alignment horizontal="justify" vertical="center" wrapText="1"/>
    </xf>
    <xf numFmtId="0" fontId="16" fillId="0" borderId="23" xfId="0" applyFont="1" applyBorder="1" applyAlignment="1">
      <alignment vertical="center" wrapText="1"/>
    </xf>
    <xf numFmtId="0" fontId="16" fillId="0" borderId="24" xfId="0" applyFont="1" applyBorder="1" applyAlignment="1">
      <alignment horizontal="justify" vertical="center" wrapText="1"/>
    </xf>
    <xf numFmtId="0" fontId="14" fillId="0" borderId="25" xfId="0" applyFont="1" applyBorder="1"/>
    <xf numFmtId="0" fontId="16" fillId="0" borderId="26" xfId="0" applyFont="1" applyBorder="1" applyAlignment="1">
      <alignment horizontal="justify" vertical="center" wrapText="1"/>
    </xf>
    <xf numFmtId="0" fontId="16" fillId="0" borderId="27" xfId="0" applyFont="1" applyBorder="1" applyAlignment="1">
      <alignment vertical="center" wrapText="1"/>
    </xf>
    <xf numFmtId="0" fontId="16" fillId="0" borderId="28" xfId="0" applyFont="1" applyBorder="1" applyAlignment="1">
      <alignment vertical="center" wrapText="1"/>
    </xf>
    <xf numFmtId="0" fontId="16" fillId="0" borderId="23" xfId="0" applyFont="1" applyBorder="1" applyAlignment="1">
      <alignment horizontal="left" vertical="center" wrapText="1"/>
    </xf>
    <xf numFmtId="0" fontId="16" fillId="0" borderId="21" xfId="0" applyFont="1" applyBorder="1" applyAlignment="1">
      <alignment horizontal="justify" vertical="center" wrapText="1"/>
    </xf>
    <xf numFmtId="0" fontId="16" fillId="0" borderId="24" xfId="0" applyFont="1" applyFill="1" applyBorder="1" applyAlignment="1">
      <alignment horizontal="justify" vertical="center" wrapText="1"/>
    </xf>
    <xf numFmtId="0" fontId="16" fillId="0" borderId="4" xfId="0" applyFont="1" applyBorder="1" applyAlignment="1">
      <alignment vertical="center" wrapText="1"/>
    </xf>
    <xf numFmtId="0" fontId="0" fillId="0" borderId="4" xfId="0" applyBorder="1"/>
    <xf numFmtId="0" fontId="16" fillId="0" borderId="29" xfId="0" applyFont="1" applyBorder="1" applyAlignment="1">
      <alignment vertical="center" wrapText="1"/>
    </xf>
    <xf numFmtId="0" fontId="16" fillId="0" borderId="30" xfId="0" applyFont="1" applyBorder="1" applyAlignment="1">
      <alignment horizontal="justify" vertical="center" wrapText="1"/>
    </xf>
    <xf numFmtId="0" fontId="16" fillId="0" borderId="17" xfId="0" applyFont="1" applyBorder="1" applyAlignment="1">
      <alignment vertical="center" wrapText="1"/>
    </xf>
    <xf numFmtId="0" fontId="14" fillId="0" borderId="20" xfId="0" applyFont="1" applyBorder="1" applyAlignment="1">
      <alignment vertical="center" wrapText="1"/>
    </xf>
    <xf numFmtId="0" fontId="18" fillId="0" borderId="0" xfId="0" applyFont="1" applyAlignment="1"/>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165" fontId="10" fillId="0"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9" fillId="0" borderId="1" xfId="0" applyFont="1" applyBorder="1" applyAlignment="1">
      <alignment vertical="center" wrapText="1"/>
    </xf>
    <xf numFmtId="0" fontId="0" fillId="0" borderId="0" xfId="0" applyAlignment="1">
      <alignment wrapText="1"/>
    </xf>
    <xf numFmtId="43" fontId="0" fillId="0" borderId="0" xfId="1" applyFont="1" applyFill="1" applyBorder="1" applyAlignment="1">
      <alignment vertical="center" wrapText="1"/>
    </xf>
    <xf numFmtId="0" fontId="0" fillId="0" borderId="1"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16" fillId="0" borderId="16" xfId="0" applyFont="1" applyBorder="1" applyAlignment="1">
      <alignment horizontal="justify" vertical="center" wrapText="1"/>
    </xf>
    <xf numFmtId="0" fontId="16" fillId="0" borderId="21" xfId="0" applyFont="1" applyBorder="1" applyAlignment="1">
      <alignment horizontal="justify" vertical="center" wrapText="1"/>
    </xf>
    <xf numFmtId="0" fontId="16" fillId="0" borderId="16" xfId="0" applyFont="1" applyBorder="1" applyAlignment="1">
      <alignment horizontal="center" vertical="center" wrapText="1"/>
    </xf>
    <xf numFmtId="0" fontId="16" fillId="0" borderId="21" xfId="0" applyFont="1" applyBorder="1" applyAlignment="1">
      <alignment horizontal="center" vertical="center" wrapText="1"/>
    </xf>
    <xf numFmtId="0" fontId="15" fillId="8" borderId="16"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21" xfId="0" applyFont="1" applyBorder="1" applyAlignment="1">
      <alignment horizontal="left" vertical="center" wrapText="1"/>
    </xf>
    <xf numFmtId="167" fontId="0" fillId="0" borderId="0" xfId="0" applyNumberFormat="1" applyAlignment="1">
      <alignment horizontal="center" vertical="center"/>
    </xf>
    <xf numFmtId="0" fontId="0" fillId="0" borderId="1" xfId="0" applyBorder="1" applyAlignment="1">
      <alignment horizontal="left" vertical="center"/>
    </xf>
    <xf numFmtId="0" fontId="9" fillId="0" borderId="1" xfId="0" applyFont="1" applyBorder="1" applyAlignment="1">
      <alignment horizontal="center" vertical="center"/>
    </xf>
    <xf numFmtId="0" fontId="0" fillId="0" borderId="1" xfId="0" applyBorder="1" applyAlignment="1">
      <alignment horizontal="left" vertical="center" wrapText="1"/>
    </xf>
    <xf numFmtId="0" fontId="9" fillId="5" borderId="1" xfId="0" applyFont="1" applyFill="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2" fillId="0" borderId="0" xfId="0" applyFont="1" applyAlignment="1">
      <alignment horizontal="center"/>
    </xf>
    <xf numFmtId="0" fontId="8" fillId="4" borderId="1" xfId="0" applyFont="1" applyFill="1" applyBorder="1" applyAlignment="1">
      <alignment horizontal="center" vertical="center" wrapText="1"/>
    </xf>
    <xf numFmtId="0" fontId="7" fillId="0" borderId="0" xfId="0" applyFont="1" applyAlignment="1">
      <alignment horizontal="left" wrapText="1"/>
    </xf>
    <xf numFmtId="0" fontId="3" fillId="0" borderId="10"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0" borderId="9" xfId="0" applyFont="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vertical="center" wrapText="1"/>
    </xf>
    <xf numFmtId="0" fontId="0" fillId="0" borderId="1" xfId="0" applyBorder="1" applyAlignment="1">
      <alignment wrapText="1"/>
    </xf>
    <xf numFmtId="46" fontId="7" fillId="0" borderId="1" xfId="0" applyNumberFormat="1" applyFont="1" applyBorder="1" applyAlignment="1">
      <alignment horizontal="left" wrapText="1"/>
    </xf>
    <xf numFmtId="0" fontId="0" fillId="0" borderId="1" xfId="0" applyBorder="1" applyAlignment="1">
      <alignment horizontal="left"/>
    </xf>
    <xf numFmtId="46" fontId="7" fillId="0" borderId="1" xfId="0" applyNumberFormat="1" applyFont="1" applyBorder="1" applyAlignment="1">
      <alignment horizontal="lef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zoomScale="110" zoomScaleNormal="110" workbookViewId="0">
      <selection sqref="A1:H16"/>
    </sheetView>
  </sheetViews>
  <sheetFormatPr baseColWidth="10" defaultRowHeight="15" x14ac:dyDescent="0.25"/>
  <cols>
    <col min="1" max="1" width="6.7109375" customWidth="1"/>
    <col min="2" max="2" width="13.5703125" customWidth="1"/>
    <col min="3" max="3" width="27.5703125" customWidth="1"/>
    <col min="4" max="4" width="23.5703125" bestFit="1" customWidth="1"/>
    <col min="5" max="5" width="13.85546875" customWidth="1"/>
    <col min="6" max="6" width="17.85546875" customWidth="1"/>
    <col min="7" max="7" width="18.85546875" customWidth="1"/>
    <col min="8" max="8" width="15" customWidth="1"/>
    <col min="9" max="9" width="18.85546875" bestFit="1" customWidth="1"/>
    <col min="10" max="10" width="12.140625" bestFit="1" customWidth="1"/>
  </cols>
  <sheetData>
    <row r="1" spans="1:11" x14ac:dyDescent="0.25">
      <c r="B1" s="4" t="s">
        <v>284</v>
      </c>
    </row>
    <row r="2" spans="1:11" x14ac:dyDescent="0.25">
      <c r="B2" t="s">
        <v>17</v>
      </c>
      <c r="G2" s="71"/>
    </row>
    <row r="3" spans="1:11" x14ac:dyDescent="0.25">
      <c r="B3" t="s">
        <v>25</v>
      </c>
      <c r="C3" t="s">
        <v>26</v>
      </c>
    </row>
    <row r="4" spans="1:11" ht="59.25" customHeight="1" x14ac:dyDescent="0.25">
      <c r="A4" s="49"/>
      <c r="B4" s="7" t="s">
        <v>18</v>
      </c>
      <c r="C4" s="7" t="s">
        <v>19</v>
      </c>
      <c r="D4" s="7" t="s">
        <v>20</v>
      </c>
      <c r="E4" s="7" t="s">
        <v>23</v>
      </c>
      <c r="F4" s="7" t="s">
        <v>21</v>
      </c>
      <c r="G4" s="7" t="s">
        <v>173</v>
      </c>
      <c r="H4" s="7" t="s">
        <v>22</v>
      </c>
    </row>
    <row r="5" spans="1:11" ht="116.25" customHeight="1" x14ac:dyDescent="0.25">
      <c r="A5" s="49"/>
      <c r="B5" s="118" t="s">
        <v>167</v>
      </c>
      <c r="C5" s="117" t="s">
        <v>194</v>
      </c>
      <c r="D5" s="97" t="s">
        <v>193</v>
      </c>
      <c r="E5" s="98" t="s">
        <v>211</v>
      </c>
      <c r="F5" s="97" t="s">
        <v>221</v>
      </c>
      <c r="G5" s="119" t="s">
        <v>203</v>
      </c>
      <c r="H5" s="121" t="s">
        <v>2</v>
      </c>
      <c r="I5" s="44">
        <f>(40382455305-200000000)/1000000</f>
        <v>40182.455305000003</v>
      </c>
      <c r="J5" s="45">
        <f>I5*4</f>
        <v>160729.82122000001</v>
      </c>
    </row>
    <row r="6" spans="1:11" ht="103.5" customHeight="1" x14ac:dyDescent="0.25">
      <c r="A6" s="50"/>
      <c r="B6" s="118"/>
      <c r="C6" s="117"/>
      <c r="D6" s="97" t="s">
        <v>192</v>
      </c>
      <c r="E6" s="48" t="s">
        <v>223</v>
      </c>
      <c r="F6" s="97" t="s">
        <v>222</v>
      </c>
      <c r="G6" s="120"/>
      <c r="H6" s="121"/>
      <c r="J6" s="46" t="s">
        <v>168</v>
      </c>
      <c r="K6" s="46" t="s">
        <v>169</v>
      </c>
    </row>
    <row r="7" spans="1:11" ht="90" x14ac:dyDescent="0.25">
      <c r="A7" s="49"/>
      <c r="B7" s="96" t="s">
        <v>38</v>
      </c>
      <c r="C7" s="99" t="s">
        <v>219</v>
      </c>
      <c r="D7" s="96" t="s">
        <v>205</v>
      </c>
      <c r="E7" s="100" t="s">
        <v>281</v>
      </c>
      <c r="F7" s="101" t="s">
        <v>195</v>
      </c>
      <c r="G7" s="101" t="s">
        <v>215</v>
      </c>
      <c r="H7" s="47" t="s">
        <v>212</v>
      </c>
      <c r="I7" s="11"/>
      <c r="J7">
        <f>216/4</f>
        <v>54</v>
      </c>
    </row>
    <row r="8" spans="1:11" ht="240" x14ac:dyDescent="0.25">
      <c r="A8" s="49"/>
      <c r="B8" s="99" t="s">
        <v>189</v>
      </c>
      <c r="C8" s="96" t="s">
        <v>197</v>
      </c>
      <c r="D8" s="99" t="s">
        <v>282</v>
      </c>
      <c r="E8" s="102" t="s">
        <v>186</v>
      </c>
      <c r="F8" s="101" t="s">
        <v>198</v>
      </c>
      <c r="G8" s="31" t="s">
        <v>283</v>
      </c>
      <c r="H8" s="52" t="s">
        <v>170</v>
      </c>
      <c r="I8" s="51"/>
    </row>
    <row r="9" spans="1:11" ht="180" x14ac:dyDescent="0.25">
      <c r="A9" s="49"/>
      <c r="B9" s="96" t="s">
        <v>225</v>
      </c>
      <c r="C9" s="96" t="s">
        <v>224</v>
      </c>
      <c r="D9" s="96" t="s">
        <v>292</v>
      </c>
      <c r="E9" s="96" t="s">
        <v>226</v>
      </c>
      <c r="F9" s="97" t="s">
        <v>227</v>
      </c>
      <c r="G9" s="97" t="s">
        <v>291</v>
      </c>
      <c r="H9" s="106" t="s">
        <v>2</v>
      </c>
      <c r="I9" s="105">
        <f>500000*650*4</f>
        <v>1300000000</v>
      </c>
    </row>
    <row r="10" spans="1:11" x14ac:dyDescent="0.25">
      <c r="A10" s="4"/>
    </row>
    <row r="11" spans="1:11" ht="15" customHeight="1" x14ac:dyDescent="0.25">
      <c r="A11" s="4" t="s">
        <v>42</v>
      </c>
      <c r="B11" s="72"/>
      <c r="C11" s="43"/>
      <c r="D11" s="43"/>
      <c r="E11" s="43"/>
      <c r="F11" s="43"/>
      <c r="G11" s="43"/>
      <c r="H11" s="43"/>
    </row>
    <row r="12" spans="1:11" ht="34.5" customHeight="1" x14ac:dyDescent="0.25">
      <c r="A12" s="36">
        <v>1</v>
      </c>
      <c r="B12" s="111" t="s">
        <v>13</v>
      </c>
      <c r="C12" s="112"/>
      <c r="D12" s="112"/>
      <c r="E12" s="112"/>
      <c r="F12" s="112"/>
      <c r="G12" s="112"/>
      <c r="H12" s="113"/>
      <c r="I12" s="53"/>
      <c r="J12" s="54"/>
    </row>
    <row r="13" spans="1:11" ht="39.75" customHeight="1" x14ac:dyDescent="0.25">
      <c r="A13" s="36">
        <v>2</v>
      </c>
      <c r="B13" s="111" t="s">
        <v>49</v>
      </c>
      <c r="C13" s="112"/>
      <c r="D13" s="112"/>
      <c r="E13" s="112"/>
      <c r="F13" s="112"/>
      <c r="G13" s="112"/>
      <c r="H13" s="113"/>
      <c r="I13" s="53"/>
      <c r="J13" s="54"/>
    </row>
    <row r="14" spans="1:11" ht="163.5" customHeight="1" x14ac:dyDescent="0.25">
      <c r="A14" s="36">
        <v>3</v>
      </c>
      <c r="B14" s="111" t="s">
        <v>229</v>
      </c>
      <c r="C14" s="112"/>
      <c r="D14" s="112"/>
      <c r="E14" s="112"/>
      <c r="F14" s="112"/>
      <c r="G14" s="112"/>
      <c r="H14" s="113"/>
      <c r="I14" s="53"/>
      <c r="J14" s="54"/>
    </row>
    <row r="15" spans="1:11" ht="61.5" customHeight="1" x14ac:dyDescent="0.25">
      <c r="A15" s="70">
        <v>4</v>
      </c>
      <c r="B15" s="114" t="s">
        <v>191</v>
      </c>
      <c r="C15" s="115"/>
      <c r="D15" s="115"/>
      <c r="E15" s="115"/>
      <c r="F15" s="115"/>
      <c r="G15" s="115"/>
      <c r="H15" s="116"/>
      <c r="I15" s="53"/>
      <c r="J15" s="54"/>
    </row>
    <row r="16" spans="1:11" ht="21" customHeight="1" x14ac:dyDescent="0.25">
      <c r="A16" s="36">
        <v>5</v>
      </c>
      <c r="B16" s="114" t="s">
        <v>228</v>
      </c>
      <c r="C16" s="115"/>
      <c r="D16" s="115"/>
      <c r="E16" s="115"/>
      <c r="F16" s="115"/>
      <c r="G16" s="115"/>
      <c r="H16" s="116"/>
      <c r="I16" s="55"/>
      <c r="J16" s="54"/>
    </row>
    <row r="17" spans="1:8" x14ac:dyDescent="0.25">
      <c r="A17" s="62"/>
    </row>
    <row r="18" spans="1:8" x14ac:dyDescent="0.25">
      <c r="A18" s="4" t="s">
        <v>201</v>
      </c>
    </row>
    <row r="19" spans="1:8" x14ac:dyDescent="0.25">
      <c r="A19" s="62">
        <v>1</v>
      </c>
      <c r="B19" t="s">
        <v>202</v>
      </c>
    </row>
    <row r="20" spans="1:8" ht="48" customHeight="1" x14ac:dyDescent="0.25">
      <c r="A20" s="62">
        <v>2</v>
      </c>
      <c r="B20" s="107" t="s">
        <v>204</v>
      </c>
      <c r="C20" s="107"/>
      <c r="D20" s="107"/>
      <c r="E20" s="107"/>
      <c r="F20" s="107"/>
      <c r="G20" s="107"/>
      <c r="H20" s="107"/>
    </row>
    <row r="21" spans="1:8" ht="104.25" customHeight="1" x14ac:dyDescent="0.25">
      <c r="A21" s="62">
        <v>3</v>
      </c>
      <c r="B21" s="107" t="s">
        <v>214</v>
      </c>
      <c r="C21" s="107"/>
      <c r="D21" s="107"/>
      <c r="E21" s="107"/>
      <c r="F21" s="107"/>
      <c r="G21" s="107"/>
      <c r="H21" s="107"/>
    </row>
    <row r="22" spans="1:8" ht="33.75" customHeight="1" x14ac:dyDescent="0.25">
      <c r="A22" s="62">
        <v>4</v>
      </c>
      <c r="B22" s="107" t="s">
        <v>213</v>
      </c>
      <c r="C22" s="107"/>
      <c r="D22" s="107"/>
      <c r="E22" s="107"/>
      <c r="F22" s="107"/>
      <c r="G22" s="107"/>
      <c r="H22" s="107"/>
    </row>
    <row r="23" spans="1:8" ht="56.25" customHeight="1" x14ac:dyDescent="0.25">
      <c r="A23" s="62">
        <v>5</v>
      </c>
      <c r="B23" s="109" t="s">
        <v>220</v>
      </c>
      <c r="C23" s="109"/>
      <c r="D23" s="109"/>
      <c r="E23" s="109"/>
      <c r="F23" s="109"/>
      <c r="G23" s="109"/>
      <c r="H23" s="109"/>
    </row>
    <row r="24" spans="1:8" ht="53.25" customHeight="1" x14ac:dyDescent="0.25">
      <c r="A24" s="62">
        <v>6</v>
      </c>
      <c r="B24" s="107" t="s">
        <v>216</v>
      </c>
      <c r="C24" s="107"/>
      <c r="D24" s="107"/>
      <c r="E24" s="107"/>
      <c r="F24" s="107"/>
      <c r="G24" s="107"/>
      <c r="H24" s="107"/>
    </row>
    <row r="25" spans="1:8" ht="225" customHeight="1" x14ac:dyDescent="0.25">
      <c r="A25" s="62">
        <v>7</v>
      </c>
      <c r="B25" s="109" t="s">
        <v>217</v>
      </c>
      <c r="C25" s="110"/>
      <c r="D25" s="110"/>
      <c r="E25" s="110"/>
      <c r="F25" s="110"/>
      <c r="G25" s="110"/>
      <c r="H25" s="110"/>
    </row>
    <row r="26" spans="1:8" s="69" customFormat="1" ht="225" customHeight="1" x14ac:dyDescent="0.25">
      <c r="A26" s="68">
        <v>8</v>
      </c>
      <c r="B26" s="107" t="s">
        <v>218</v>
      </c>
      <c r="C26" s="108"/>
      <c r="D26" s="108"/>
      <c r="E26" s="108"/>
      <c r="F26" s="108"/>
      <c r="G26" s="108"/>
      <c r="H26" s="108"/>
    </row>
  </sheetData>
  <mergeCells count="16">
    <mergeCell ref="C5:C6"/>
    <mergeCell ref="B5:B6"/>
    <mergeCell ref="B13:H13"/>
    <mergeCell ref="G5:G6"/>
    <mergeCell ref="H5:H6"/>
    <mergeCell ref="B26:H26"/>
    <mergeCell ref="B25:H25"/>
    <mergeCell ref="B14:H14"/>
    <mergeCell ref="B12:H12"/>
    <mergeCell ref="B16:H16"/>
    <mergeCell ref="B21:H21"/>
    <mergeCell ref="B22:H22"/>
    <mergeCell ref="B24:H24"/>
    <mergeCell ref="B20:H20"/>
    <mergeCell ref="B23:H23"/>
    <mergeCell ref="B15:H15"/>
  </mergeCells>
  <pageMargins left="0.70866141732283472" right="0.70866141732283472" top="0.74803149606299213" bottom="0.74803149606299213" header="0.31496062992125984" footer="0.31496062992125984"/>
  <pageSetup scale="90" orientation="landscape" r:id="rId1"/>
  <headerFooter>
    <oddFooter>&amp;LRectoría Sector Turismo&amp;CICT&amp;RPág.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1" sqref="G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workbookViewId="0">
      <selection sqref="A1:G44"/>
    </sheetView>
  </sheetViews>
  <sheetFormatPr baseColWidth="10" defaultColWidth="11.42578125" defaultRowHeight="15" x14ac:dyDescent="0.25"/>
  <cols>
    <col min="1" max="1" width="22.42578125" customWidth="1"/>
    <col min="2" max="2" width="30" customWidth="1"/>
    <col min="3" max="3" width="14.7109375" customWidth="1"/>
    <col min="4" max="4" width="12.85546875" customWidth="1"/>
    <col min="5" max="5" width="25" customWidth="1"/>
    <col min="6" max="6" width="22.42578125" customWidth="1"/>
    <col min="7" max="7" width="14.85546875" customWidth="1"/>
  </cols>
  <sheetData>
    <row r="1" spans="1:7" ht="16.5" thickBot="1" x14ac:dyDescent="0.3">
      <c r="A1" s="95" t="s">
        <v>279</v>
      </c>
      <c r="B1" s="73"/>
      <c r="C1" s="73"/>
      <c r="D1" s="73"/>
      <c r="E1" s="73"/>
      <c r="F1" s="73"/>
      <c r="G1" s="73"/>
    </row>
    <row r="2" spans="1:7" x14ac:dyDescent="0.25">
      <c r="A2" s="126" t="s">
        <v>231</v>
      </c>
      <c r="B2" s="126" t="s">
        <v>19</v>
      </c>
      <c r="C2" s="126" t="s">
        <v>20</v>
      </c>
      <c r="D2" s="126" t="s">
        <v>232</v>
      </c>
      <c r="E2" s="126" t="s">
        <v>233</v>
      </c>
      <c r="F2" s="74" t="s">
        <v>234</v>
      </c>
      <c r="G2" s="74" t="s">
        <v>235</v>
      </c>
    </row>
    <row r="3" spans="1:7" ht="48.75" thickBot="1" x14ac:dyDescent="0.3">
      <c r="A3" s="127"/>
      <c r="B3" s="127"/>
      <c r="C3" s="127"/>
      <c r="D3" s="127"/>
      <c r="E3" s="127"/>
      <c r="F3" s="75" t="s">
        <v>236</v>
      </c>
      <c r="G3" s="75" t="s">
        <v>237</v>
      </c>
    </row>
    <row r="4" spans="1:7" ht="36" customHeight="1" x14ac:dyDescent="0.25">
      <c r="A4" s="122" t="s">
        <v>238</v>
      </c>
      <c r="B4" s="122" t="s">
        <v>239</v>
      </c>
      <c r="C4" s="122" t="s">
        <v>240</v>
      </c>
      <c r="D4" s="124" t="s">
        <v>241</v>
      </c>
      <c r="E4" s="76" t="s">
        <v>242</v>
      </c>
      <c r="F4" s="77" t="s">
        <v>243</v>
      </c>
      <c r="G4" s="124" t="s">
        <v>280</v>
      </c>
    </row>
    <row r="5" spans="1:7" ht="24" x14ac:dyDescent="0.25">
      <c r="A5" s="123"/>
      <c r="B5" s="123"/>
      <c r="C5" s="123"/>
      <c r="D5" s="125"/>
      <c r="E5" s="76" t="s">
        <v>244</v>
      </c>
      <c r="F5" s="77" t="s">
        <v>245</v>
      </c>
      <c r="G5" s="125"/>
    </row>
    <row r="6" spans="1:7" ht="24" x14ac:dyDescent="0.25">
      <c r="A6" s="123"/>
      <c r="B6" s="123"/>
      <c r="C6" s="123"/>
      <c r="D6" s="125"/>
      <c r="E6" s="76" t="s">
        <v>246</v>
      </c>
      <c r="F6" s="77"/>
      <c r="G6" s="125"/>
    </row>
    <row r="7" spans="1:7" ht="24" x14ac:dyDescent="0.25">
      <c r="A7" s="123"/>
      <c r="B7" s="123"/>
      <c r="C7" s="123"/>
      <c r="D7" s="125"/>
      <c r="E7" s="78" t="s">
        <v>247</v>
      </c>
      <c r="F7" s="77"/>
      <c r="G7" s="125"/>
    </row>
    <row r="8" spans="1:7" ht="24" x14ac:dyDescent="0.25">
      <c r="A8" s="123"/>
      <c r="B8" s="123"/>
      <c r="C8" s="123"/>
      <c r="D8" s="125"/>
      <c r="E8" s="76" t="s">
        <v>248</v>
      </c>
      <c r="F8" s="77"/>
      <c r="G8" s="125"/>
    </row>
    <row r="9" spans="1:7" ht="24.75" thickBot="1" x14ac:dyDescent="0.3">
      <c r="A9" s="123"/>
      <c r="B9" s="123"/>
      <c r="C9" s="123"/>
      <c r="D9" s="125"/>
      <c r="E9" s="76" t="s">
        <v>249</v>
      </c>
      <c r="F9" s="77"/>
      <c r="G9" s="128"/>
    </row>
    <row r="10" spans="1:7" ht="15" customHeight="1" x14ac:dyDescent="0.25">
      <c r="A10" s="133" t="s">
        <v>250</v>
      </c>
      <c r="B10" s="122" t="s">
        <v>251</v>
      </c>
      <c r="C10" s="122" t="s">
        <v>240</v>
      </c>
      <c r="D10" s="124" t="s">
        <v>241</v>
      </c>
      <c r="E10" s="79" t="s">
        <v>242</v>
      </c>
      <c r="F10" s="80" t="s">
        <v>243</v>
      </c>
      <c r="G10" s="129" t="s">
        <v>280</v>
      </c>
    </row>
    <row r="11" spans="1:7" x14ac:dyDescent="0.25">
      <c r="A11" s="134"/>
      <c r="B11" s="123"/>
      <c r="C11" s="123"/>
      <c r="D11" s="125"/>
      <c r="E11" s="76"/>
      <c r="F11" s="77"/>
      <c r="G11" s="130"/>
    </row>
    <row r="12" spans="1:7" ht="24" x14ac:dyDescent="0.25">
      <c r="A12" s="134"/>
      <c r="B12" s="123"/>
      <c r="C12" s="123"/>
      <c r="D12" s="125"/>
      <c r="E12" s="81" t="s">
        <v>252</v>
      </c>
      <c r="F12" s="77" t="s">
        <v>253</v>
      </c>
      <c r="G12" s="130"/>
    </row>
    <row r="13" spans="1:7" ht="24" x14ac:dyDescent="0.25">
      <c r="A13" s="134"/>
      <c r="B13" s="123"/>
      <c r="C13" s="123"/>
      <c r="D13" s="125"/>
      <c r="E13" s="81" t="s">
        <v>244</v>
      </c>
      <c r="F13" s="77"/>
      <c r="G13" s="130"/>
    </row>
    <row r="14" spans="1:7" ht="24" x14ac:dyDescent="0.25">
      <c r="A14" s="134"/>
      <c r="B14" s="123"/>
      <c r="C14" s="123"/>
      <c r="D14" s="125"/>
      <c r="E14" s="78" t="s">
        <v>247</v>
      </c>
      <c r="F14" s="77"/>
      <c r="G14" s="130"/>
    </row>
    <row r="15" spans="1:7" ht="24" x14ac:dyDescent="0.25">
      <c r="A15" s="134"/>
      <c r="B15" s="123"/>
      <c r="C15" s="123"/>
      <c r="D15" s="125"/>
      <c r="E15" s="81" t="s">
        <v>254</v>
      </c>
      <c r="F15" s="77"/>
      <c r="G15" s="130"/>
    </row>
    <row r="16" spans="1:7" ht="24" x14ac:dyDescent="0.25">
      <c r="A16" s="134"/>
      <c r="B16" s="123"/>
      <c r="C16" s="123"/>
      <c r="D16" s="125"/>
      <c r="E16" s="81" t="s">
        <v>255</v>
      </c>
      <c r="F16" s="77" t="s">
        <v>256</v>
      </c>
      <c r="G16" s="130"/>
    </row>
    <row r="17" spans="1:7" ht="24.75" thickBot="1" x14ac:dyDescent="0.3">
      <c r="A17" s="134"/>
      <c r="B17" s="123"/>
      <c r="C17" s="123"/>
      <c r="D17" s="125"/>
      <c r="E17" s="81" t="s">
        <v>249</v>
      </c>
      <c r="F17" s="82"/>
      <c r="G17" s="131"/>
    </row>
    <row r="18" spans="1:7" ht="15" customHeight="1" x14ac:dyDescent="0.25">
      <c r="A18" s="122" t="s">
        <v>257</v>
      </c>
      <c r="B18" s="122" t="s">
        <v>258</v>
      </c>
      <c r="C18" s="122" t="s">
        <v>240</v>
      </c>
      <c r="D18" s="124" t="s">
        <v>241</v>
      </c>
      <c r="E18" s="83" t="s">
        <v>242</v>
      </c>
      <c r="F18" s="84" t="s">
        <v>243</v>
      </c>
      <c r="G18" s="129" t="s">
        <v>280</v>
      </c>
    </row>
    <row r="19" spans="1:7" x14ac:dyDescent="0.25">
      <c r="A19" s="123"/>
      <c r="B19" s="123"/>
      <c r="C19" s="123"/>
      <c r="D19" s="125"/>
      <c r="E19" s="81"/>
      <c r="F19" s="85"/>
      <c r="G19" s="130"/>
    </row>
    <row r="20" spans="1:7" ht="24" x14ac:dyDescent="0.25">
      <c r="A20" s="123"/>
      <c r="B20" s="123"/>
      <c r="C20" s="123"/>
      <c r="D20" s="125"/>
      <c r="E20" s="81" t="s">
        <v>252</v>
      </c>
      <c r="F20" s="77" t="s">
        <v>253</v>
      </c>
      <c r="G20" s="130"/>
    </row>
    <row r="21" spans="1:7" ht="24" x14ac:dyDescent="0.25">
      <c r="A21" s="123"/>
      <c r="B21" s="123"/>
      <c r="C21" s="123"/>
      <c r="D21" s="125"/>
      <c r="E21" s="81" t="s">
        <v>244</v>
      </c>
      <c r="F21" s="77"/>
      <c r="G21" s="130"/>
    </row>
    <row r="22" spans="1:7" ht="24" x14ac:dyDescent="0.25">
      <c r="A22" s="123"/>
      <c r="B22" s="123"/>
      <c r="C22" s="123"/>
      <c r="D22" s="125"/>
      <c r="E22" s="78" t="s">
        <v>247</v>
      </c>
      <c r="F22" s="77"/>
      <c r="G22" s="130"/>
    </row>
    <row r="23" spans="1:7" ht="24" x14ac:dyDescent="0.25">
      <c r="A23" s="123"/>
      <c r="B23" s="123"/>
      <c r="C23" s="123"/>
      <c r="D23" s="125"/>
      <c r="E23" s="81" t="s">
        <v>254</v>
      </c>
      <c r="F23" s="77"/>
      <c r="G23" s="130"/>
    </row>
    <row r="24" spans="1:7" ht="24" x14ac:dyDescent="0.25">
      <c r="A24" s="123"/>
      <c r="B24" s="123"/>
      <c r="C24" s="123"/>
      <c r="D24" s="125"/>
      <c r="E24" s="81" t="s">
        <v>255</v>
      </c>
      <c r="F24" s="77" t="s">
        <v>256</v>
      </c>
      <c r="G24" s="130"/>
    </row>
    <row r="25" spans="1:7" ht="24.75" thickBot="1" x14ac:dyDescent="0.3">
      <c r="A25" s="123"/>
      <c r="B25" s="123"/>
      <c r="C25" s="123"/>
      <c r="D25" s="125"/>
      <c r="E25" s="81" t="s">
        <v>249</v>
      </c>
      <c r="F25" s="82"/>
      <c r="G25" s="132"/>
    </row>
    <row r="26" spans="1:7" ht="15" customHeight="1" x14ac:dyDescent="0.25">
      <c r="A26" s="122" t="s">
        <v>259</v>
      </c>
      <c r="B26" s="122" t="s">
        <v>260</v>
      </c>
      <c r="C26" s="122" t="s">
        <v>240</v>
      </c>
      <c r="D26" s="124" t="s">
        <v>261</v>
      </c>
      <c r="E26" s="79" t="s">
        <v>262</v>
      </c>
      <c r="F26" s="86">
        <v>2019</v>
      </c>
      <c r="G26" s="124" t="s">
        <v>280</v>
      </c>
    </row>
    <row r="27" spans="1:7" x14ac:dyDescent="0.25">
      <c r="A27" s="123"/>
      <c r="B27" s="123"/>
      <c r="C27" s="123"/>
      <c r="D27" s="125"/>
      <c r="E27" s="76"/>
      <c r="F27" s="77"/>
      <c r="G27" s="125"/>
    </row>
    <row r="28" spans="1:7" ht="24" x14ac:dyDescent="0.25">
      <c r="A28" s="123"/>
      <c r="B28" s="123"/>
      <c r="C28" s="123"/>
      <c r="D28" s="125"/>
      <c r="E28" s="81" t="s">
        <v>263</v>
      </c>
      <c r="F28" s="77" t="s">
        <v>264</v>
      </c>
      <c r="G28" s="125"/>
    </row>
    <row r="29" spans="1:7" ht="24.75" thickBot="1" x14ac:dyDescent="0.3">
      <c r="A29" s="123"/>
      <c r="B29" s="123"/>
      <c r="C29" s="123"/>
      <c r="D29" s="125"/>
      <c r="E29" s="81" t="s">
        <v>265</v>
      </c>
      <c r="F29" s="77"/>
      <c r="G29" s="125"/>
    </row>
    <row r="30" spans="1:7" ht="15" customHeight="1" x14ac:dyDescent="0.25">
      <c r="A30" s="122" t="s">
        <v>266</v>
      </c>
      <c r="B30" s="122" t="s">
        <v>267</v>
      </c>
      <c r="C30" s="122" t="s">
        <v>240</v>
      </c>
      <c r="D30" s="124" t="s">
        <v>241</v>
      </c>
      <c r="E30" s="79" t="s">
        <v>242</v>
      </c>
      <c r="F30" s="80" t="s">
        <v>268</v>
      </c>
      <c r="G30" s="129" t="s">
        <v>280</v>
      </c>
    </row>
    <row r="31" spans="1:7" x14ac:dyDescent="0.25">
      <c r="A31" s="123"/>
      <c r="B31" s="123"/>
      <c r="C31" s="123"/>
      <c r="D31" s="125"/>
      <c r="E31" s="87"/>
      <c r="F31" s="77"/>
      <c r="G31" s="130"/>
    </row>
    <row r="32" spans="1:7" x14ac:dyDescent="0.25">
      <c r="A32" s="123"/>
      <c r="B32" s="123"/>
      <c r="C32" s="123"/>
      <c r="D32" s="125"/>
      <c r="E32" s="81" t="s">
        <v>269</v>
      </c>
      <c r="F32" s="77" t="s">
        <v>270</v>
      </c>
      <c r="G32" s="130"/>
    </row>
    <row r="33" spans="1:7" ht="24" x14ac:dyDescent="0.25">
      <c r="A33" s="123"/>
      <c r="B33" s="123"/>
      <c r="C33" s="123"/>
      <c r="D33" s="125"/>
      <c r="E33" s="81" t="s">
        <v>252</v>
      </c>
      <c r="F33" s="77"/>
      <c r="G33" s="130"/>
    </row>
    <row r="34" spans="1:7" ht="24" x14ac:dyDescent="0.25">
      <c r="A34" s="123"/>
      <c r="B34" s="123"/>
      <c r="C34" s="123"/>
      <c r="D34" s="125"/>
      <c r="E34" s="81" t="s">
        <v>271</v>
      </c>
      <c r="F34" s="77"/>
      <c r="G34" s="130"/>
    </row>
    <row r="35" spans="1:7" ht="24" x14ac:dyDescent="0.25">
      <c r="A35" s="123"/>
      <c r="B35" s="123"/>
      <c r="C35" s="123"/>
      <c r="D35" s="125"/>
      <c r="E35" s="88" t="s">
        <v>272</v>
      </c>
      <c r="F35" s="77"/>
      <c r="G35" s="130"/>
    </row>
    <row r="36" spans="1:7" ht="24" x14ac:dyDescent="0.25">
      <c r="A36" s="123"/>
      <c r="B36" s="123"/>
      <c r="C36" s="123"/>
      <c r="D36" s="125"/>
      <c r="E36" s="81" t="s">
        <v>254</v>
      </c>
      <c r="F36" s="89" t="s">
        <v>273</v>
      </c>
      <c r="G36" s="130"/>
    </row>
    <row r="37" spans="1:7" ht="24" x14ac:dyDescent="0.25">
      <c r="A37" s="123"/>
      <c r="B37" s="123"/>
      <c r="C37" s="123"/>
      <c r="D37" s="125"/>
      <c r="E37" s="81" t="s">
        <v>274</v>
      </c>
      <c r="F37" s="90"/>
      <c r="G37" s="130"/>
    </row>
    <row r="38" spans="1:7" ht="24.75" thickBot="1" x14ac:dyDescent="0.3">
      <c r="A38" s="123"/>
      <c r="B38" s="123"/>
      <c r="C38" s="123"/>
      <c r="D38" s="125"/>
      <c r="E38" s="81" t="s">
        <v>249</v>
      </c>
      <c r="F38" s="91"/>
      <c r="G38" s="132"/>
    </row>
    <row r="39" spans="1:7" ht="15" customHeight="1" x14ac:dyDescent="0.25">
      <c r="A39" s="122" t="s">
        <v>275</v>
      </c>
      <c r="B39" s="122" t="s">
        <v>276</v>
      </c>
      <c r="C39" s="122" t="s">
        <v>240</v>
      </c>
      <c r="D39" s="124" t="s">
        <v>241</v>
      </c>
      <c r="E39" s="92" t="s">
        <v>262</v>
      </c>
      <c r="F39" s="93"/>
      <c r="G39" s="124" t="s">
        <v>280</v>
      </c>
    </row>
    <row r="40" spans="1:7" x14ac:dyDescent="0.25">
      <c r="A40" s="123"/>
      <c r="B40" s="123"/>
      <c r="C40" s="123"/>
      <c r="D40" s="125"/>
      <c r="E40" s="81"/>
      <c r="F40" s="77"/>
      <c r="G40" s="125"/>
    </row>
    <row r="41" spans="1:7" ht="24" x14ac:dyDescent="0.25">
      <c r="A41" s="123"/>
      <c r="B41" s="123"/>
      <c r="C41" s="123"/>
      <c r="D41" s="125"/>
      <c r="E41" s="81" t="s">
        <v>277</v>
      </c>
      <c r="F41" s="94" t="s">
        <v>278</v>
      </c>
      <c r="G41" s="125"/>
    </row>
    <row r="42" spans="1:7" ht="24" x14ac:dyDescent="0.25">
      <c r="A42" s="123"/>
      <c r="B42" s="123"/>
      <c r="C42" s="123"/>
      <c r="D42" s="125"/>
      <c r="E42" s="81" t="s">
        <v>265</v>
      </c>
      <c r="F42" s="77"/>
      <c r="G42" s="125"/>
    </row>
    <row r="43" spans="1:7" x14ac:dyDescent="0.25">
      <c r="A43" s="123"/>
      <c r="B43" s="123"/>
      <c r="C43" s="123"/>
      <c r="D43" s="125"/>
      <c r="E43" s="81"/>
      <c r="F43" s="77"/>
      <c r="G43" s="125"/>
    </row>
    <row r="44" spans="1:7" ht="194.25" customHeight="1" x14ac:dyDescent="0.25">
      <c r="A44" s="103" t="s">
        <v>285</v>
      </c>
      <c r="B44" s="103" t="s">
        <v>286</v>
      </c>
      <c r="C44" s="103" t="s">
        <v>240</v>
      </c>
      <c r="D44" s="103" t="s">
        <v>287</v>
      </c>
      <c r="E44" s="103" t="s">
        <v>290</v>
      </c>
      <c r="F44" s="103" t="s">
        <v>289</v>
      </c>
      <c r="G44" s="103" t="s">
        <v>288</v>
      </c>
    </row>
    <row r="45" spans="1:7" x14ac:dyDescent="0.25">
      <c r="A45" s="104"/>
      <c r="B45" s="104"/>
    </row>
  </sheetData>
  <mergeCells count="35">
    <mergeCell ref="G26:G29"/>
    <mergeCell ref="G30:G38"/>
    <mergeCell ref="G39:G43"/>
    <mergeCell ref="A39:A43"/>
    <mergeCell ref="B39:B43"/>
    <mergeCell ref="C39:C43"/>
    <mergeCell ref="D39:D43"/>
    <mergeCell ref="A30:A38"/>
    <mergeCell ref="B30:B38"/>
    <mergeCell ref="C30:C38"/>
    <mergeCell ref="D30:D38"/>
    <mergeCell ref="E2:E3"/>
    <mergeCell ref="G4:G9"/>
    <mergeCell ref="G10:G17"/>
    <mergeCell ref="G18:G25"/>
    <mergeCell ref="A26:A29"/>
    <mergeCell ref="B26:B29"/>
    <mergeCell ref="C26:C29"/>
    <mergeCell ref="D26:D29"/>
    <mergeCell ref="A10:A17"/>
    <mergeCell ref="B10:B17"/>
    <mergeCell ref="C10:C17"/>
    <mergeCell ref="D10:D17"/>
    <mergeCell ref="A18:A25"/>
    <mergeCell ref="B18:B25"/>
    <mergeCell ref="C18:C25"/>
    <mergeCell ref="D18:D25"/>
    <mergeCell ref="B4:B9"/>
    <mergeCell ref="C4:C9"/>
    <mergeCell ref="D4:D9"/>
    <mergeCell ref="A2:A3"/>
    <mergeCell ref="B2:B3"/>
    <mergeCell ref="C2:C3"/>
    <mergeCell ref="D2:D3"/>
    <mergeCell ref="A4:A9"/>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workbookViewId="0">
      <selection activeCell="B13" sqref="B13"/>
    </sheetView>
  </sheetViews>
  <sheetFormatPr baseColWidth="10" defaultRowHeight="15" x14ac:dyDescent="0.25"/>
  <sheetData>
    <row r="1" spans="2:5" ht="15.75" thickBot="1" x14ac:dyDescent="0.3"/>
    <row r="2" spans="2:5" ht="45" x14ac:dyDescent="0.25">
      <c r="B2" s="63" t="s">
        <v>206</v>
      </c>
      <c r="C2" s="63" t="s">
        <v>207</v>
      </c>
      <c r="D2" s="63" t="s">
        <v>208</v>
      </c>
      <c r="E2" s="63" t="s">
        <v>209</v>
      </c>
    </row>
    <row r="3" spans="2:5" x14ac:dyDescent="0.25">
      <c r="B3" s="64"/>
      <c r="C3" s="64"/>
      <c r="D3" s="64"/>
      <c r="E3" s="64"/>
    </row>
    <row r="4" spans="2:5" x14ac:dyDescent="0.25">
      <c r="B4" s="65">
        <v>2012</v>
      </c>
      <c r="C4" s="66">
        <v>2517.1827003500471</v>
      </c>
      <c r="D4" s="64"/>
      <c r="E4" s="64"/>
    </row>
    <row r="5" spans="2:5" x14ac:dyDescent="0.25">
      <c r="B5" s="65">
        <v>2013</v>
      </c>
      <c r="C5" s="66">
        <v>2919.3870964160087</v>
      </c>
      <c r="D5" s="67">
        <f t="shared" ref="D5:D9" si="0">(C5-C4)/C4*100</f>
        <v>15.978355325977327</v>
      </c>
    </row>
    <row r="6" spans="2:5" x14ac:dyDescent="0.25">
      <c r="B6" s="65">
        <v>2014</v>
      </c>
      <c r="C6" s="66">
        <v>2986.7170518565549</v>
      </c>
      <c r="D6" s="67">
        <f t="shared" si="0"/>
        <v>2.3063044816223224</v>
      </c>
      <c r="E6" s="135">
        <f>AVERAGE(D6:D9)</f>
        <v>7.3526500421593832</v>
      </c>
    </row>
    <row r="7" spans="2:5" x14ac:dyDescent="0.25">
      <c r="B7" s="65">
        <v>2015</v>
      </c>
      <c r="C7" s="66">
        <v>3258.8833129875065</v>
      </c>
      <c r="D7" s="67">
        <f t="shared" si="0"/>
        <v>9.1125559068868611</v>
      </c>
      <c r="E7" s="135"/>
    </row>
    <row r="8" spans="2:5" x14ac:dyDescent="0.25">
      <c r="B8" s="65">
        <v>2016</v>
      </c>
      <c r="C8" s="66">
        <v>3708.015375466262</v>
      </c>
      <c r="D8" s="67">
        <f t="shared" si="0"/>
        <v>13.78177796943039</v>
      </c>
      <c r="E8" s="135"/>
    </row>
    <row r="9" spans="2:5" x14ac:dyDescent="0.25">
      <c r="B9" s="65">
        <v>2017</v>
      </c>
      <c r="C9" s="66">
        <v>3864.1214067082001</v>
      </c>
      <c r="D9" s="67">
        <f t="shared" si="0"/>
        <v>4.2099618106979575</v>
      </c>
      <c r="E9" s="135"/>
    </row>
    <row r="11" spans="2:5" x14ac:dyDescent="0.25">
      <c r="B11" t="s">
        <v>210</v>
      </c>
    </row>
  </sheetData>
  <mergeCells count="1">
    <mergeCell ref="E6: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24"/>
  <sheetViews>
    <sheetView zoomScale="90" zoomScaleNormal="90" workbookViewId="0">
      <selection activeCell="D18" sqref="D18"/>
    </sheetView>
  </sheetViews>
  <sheetFormatPr baseColWidth="10" defaultRowHeight="15" x14ac:dyDescent="0.25"/>
  <cols>
    <col min="1" max="1" width="14.5703125" customWidth="1"/>
    <col min="2" max="2" width="16.42578125" customWidth="1"/>
    <col min="3" max="3" width="58.28515625" customWidth="1"/>
  </cols>
  <sheetData>
    <row r="1" spans="1:4" x14ac:dyDescent="0.25">
      <c r="A1" s="143" t="s">
        <v>174</v>
      </c>
      <c r="B1" s="143"/>
      <c r="C1" s="143"/>
    </row>
    <row r="3" spans="1:4" x14ac:dyDescent="0.25">
      <c r="A3" s="137" t="s">
        <v>53</v>
      </c>
      <c r="B3" s="137"/>
      <c r="C3" s="37" t="s">
        <v>0</v>
      </c>
    </row>
    <row r="4" spans="1:4" x14ac:dyDescent="0.25">
      <c r="A4" s="136" t="s">
        <v>54</v>
      </c>
      <c r="B4" s="136"/>
      <c r="C4" s="40" t="s">
        <v>81</v>
      </c>
    </row>
    <row r="5" spans="1:4" ht="30" x14ac:dyDescent="0.25">
      <c r="A5" s="136" t="s">
        <v>178</v>
      </c>
      <c r="B5" s="136"/>
      <c r="C5" s="40" t="s">
        <v>11</v>
      </c>
    </row>
    <row r="6" spans="1:4" x14ac:dyDescent="0.25">
      <c r="A6" s="136" t="s">
        <v>56</v>
      </c>
      <c r="B6" s="136"/>
      <c r="C6" s="60" t="s">
        <v>71</v>
      </c>
      <c r="D6" s="61" t="s">
        <v>196</v>
      </c>
    </row>
    <row r="7" spans="1:4" ht="33" customHeight="1" x14ac:dyDescent="0.25">
      <c r="A7" s="138" t="s">
        <v>177</v>
      </c>
      <c r="B7" s="138"/>
      <c r="C7" s="60" t="s">
        <v>71</v>
      </c>
      <c r="D7" s="61" t="s">
        <v>196</v>
      </c>
    </row>
    <row r="8" spans="1:4" x14ac:dyDescent="0.25">
      <c r="A8" s="136" t="s">
        <v>58</v>
      </c>
      <c r="B8" s="136"/>
      <c r="C8" s="40" t="s">
        <v>72</v>
      </c>
    </row>
    <row r="9" spans="1:4" ht="45" x14ac:dyDescent="0.25">
      <c r="A9" s="136" t="s">
        <v>59</v>
      </c>
      <c r="B9" s="136"/>
      <c r="C9" s="40" t="s">
        <v>148</v>
      </c>
    </row>
    <row r="10" spans="1:4" x14ac:dyDescent="0.25">
      <c r="A10" s="142" t="s">
        <v>62</v>
      </c>
      <c r="B10" s="29" t="s">
        <v>60</v>
      </c>
      <c r="C10" s="40" t="s">
        <v>73</v>
      </c>
    </row>
    <row r="11" spans="1:4" x14ac:dyDescent="0.25">
      <c r="A11" s="142"/>
      <c r="B11" s="29" t="s">
        <v>61</v>
      </c>
      <c r="C11" s="40" t="s">
        <v>73</v>
      </c>
    </row>
    <row r="12" spans="1:4" x14ac:dyDescent="0.25">
      <c r="A12" s="140" t="s">
        <v>63</v>
      </c>
      <c r="B12" s="141"/>
      <c r="C12" s="40" t="s">
        <v>185</v>
      </c>
    </row>
    <row r="13" spans="1:4" x14ac:dyDescent="0.25">
      <c r="A13" s="140" t="s">
        <v>64</v>
      </c>
      <c r="B13" s="141"/>
      <c r="C13" s="40" t="s">
        <v>75</v>
      </c>
    </row>
    <row r="14" spans="1:4" x14ac:dyDescent="0.25">
      <c r="A14" s="140" t="s">
        <v>65</v>
      </c>
      <c r="B14" s="141"/>
      <c r="C14" s="40" t="s">
        <v>76</v>
      </c>
    </row>
    <row r="15" spans="1:4" x14ac:dyDescent="0.25">
      <c r="A15" s="140" t="s">
        <v>66</v>
      </c>
      <c r="B15" s="141"/>
      <c r="C15" s="57" t="s">
        <v>181</v>
      </c>
    </row>
    <row r="16" spans="1:4" ht="45" x14ac:dyDescent="0.25">
      <c r="A16" s="136" t="s">
        <v>67</v>
      </c>
      <c r="B16" s="136"/>
      <c r="C16" s="57" t="s">
        <v>182</v>
      </c>
    </row>
    <row r="17" spans="1:4" x14ac:dyDescent="0.25">
      <c r="A17" s="140" t="s">
        <v>68</v>
      </c>
      <c r="B17" s="141"/>
      <c r="C17" s="1" t="s">
        <v>79</v>
      </c>
    </row>
    <row r="18" spans="1:4" ht="30" x14ac:dyDescent="0.25">
      <c r="A18" s="140" t="s">
        <v>69</v>
      </c>
      <c r="B18" s="141"/>
      <c r="C18" s="57" t="s">
        <v>80</v>
      </c>
      <c r="D18" s="61" t="s">
        <v>180</v>
      </c>
    </row>
    <row r="24" spans="1:4" x14ac:dyDescent="0.25">
      <c r="A24" s="137" t="s">
        <v>53</v>
      </c>
      <c r="B24" s="137"/>
      <c r="C24" s="37" t="s">
        <v>0</v>
      </c>
    </row>
    <row r="25" spans="1:4" x14ac:dyDescent="0.25">
      <c r="A25" s="136" t="s">
        <v>54</v>
      </c>
      <c r="B25" s="136"/>
      <c r="C25" s="40" t="s">
        <v>82</v>
      </c>
    </row>
    <row r="26" spans="1:4" ht="45" x14ac:dyDescent="0.25">
      <c r="A26" s="136" t="s">
        <v>178</v>
      </c>
      <c r="B26" s="136"/>
      <c r="C26" s="40" t="s">
        <v>50</v>
      </c>
    </row>
    <row r="27" spans="1:4" ht="30" x14ac:dyDescent="0.25">
      <c r="A27" s="136" t="s">
        <v>56</v>
      </c>
      <c r="B27" s="136"/>
      <c r="C27" s="57" t="s">
        <v>83</v>
      </c>
    </row>
    <row r="28" spans="1:4" ht="27" customHeight="1" x14ac:dyDescent="0.25">
      <c r="A28" s="138" t="s">
        <v>177</v>
      </c>
      <c r="B28" s="138"/>
      <c r="C28" s="40" t="s">
        <v>105</v>
      </c>
    </row>
    <row r="29" spans="1:4" x14ac:dyDescent="0.25">
      <c r="A29" s="136" t="s">
        <v>58</v>
      </c>
      <c r="B29" s="136"/>
      <c r="C29" s="40" t="s">
        <v>72</v>
      </c>
    </row>
    <row r="30" spans="1:4" ht="45" x14ac:dyDescent="0.25">
      <c r="A30" s="136" t="s">
        <v>59</v>
      </c>
      <c r="B30" s="136"/>
      <c r="C30" s="57" t="s">
        <v>149</v>
      </c>
    </row>
    <row r="31" spans="1:4" x14ac:dyDescent="0.25">
      <c r="A31" s="142" t="s">
        <v>62</v>
      </c>
      <c r="B31" s="29" t="s">
        <v>60</v>
      </c>
      <c r="C31" s="40" t="s">
        <v>73</v>
      </c>
    </row>
    <row r="32" spans="1:4" x14ac:dyDescent="0.25">
      <c r="A32" s="142"/>
      <c r="B32" s="29" t="s">
        <v>61</v>
      </c>
      <c r="C32" s="40" t="s">
        <v>73</v>
      </c>
    </row>
    <row r="33" spans="1:3" ht="30" x14ac:dyDescent="0.25">
      <c r="A33" s="140" t="s">
        <v>63</v>
      </c>
      <c r="B33" s="141"/>
      <c r="C33" s="40" t="s">
        <v>85</v>
      </c>
    </row>
    <row r="34" spans="1:3" x14ac:dyDescent="0.25">
      <c r="A34" s="140" t="s">
        <v>64</v>
      </c>
      <c r="B34" s="141"/>
      <c r="C34" s="40" t="s">
        <v>84</v>
      </c>
    </row>
    <row r="35" spans="1:3" x14ac:dyDescent="0.25">
      <c r="A35" s="140" t="s">
        <v>65</v>
      </c>
      <c r="B35" s="141"/>
      <c r="C35" s="40" t="s">
        <v>76</v>
      </c>
    </row>
    <row r="36" spans="1:3" x14ac:dyDescent="0.25">
      <c r="A36" s="140" t="s">
        <v>66</v>
      </c>
      <c r="B36" s="141"/>
      <c r="C36" s="40" t="s">
        <v>2</v>
      </c>
    </row>
    <row r="37" spans="1:3" ht="45" x14ac:dyDescent="0.25">
      <c r="A37" s="136" t="s">
        <v>67</v>
      </c>
      <c r="B37" s="136"/>
      <c r="C37" s="57" t="s">
        <v>183</v>
      </c>
    </row>
    <row r="38" spans="1:3" x14ac:dyDescent="0.25">
      <c r="A38" s="140" t="s">
        <v>68</v>
      </c>
      <c r="B38" s="141"/>
      <c r="C38" s="1" t="s">
        <v>86</v>
      </c>
    </row>
    <row r="39" spans="1:3" ht="30" x14ac:dyDescent="0.25">
      <c r="A39" s="140" t="s">
        <v>69</v>
      </c>
      <c r="B39" s="141"/>
      <c r="C39" s="40" t="s">
        <v>150</v>
      </c>
    </row>
    <row r="40" spans="1:3" x14ac:dyDescent="0.25">
      <c r="A40" t="s">
        <v>70</v>
      </c>
    </row>
    <row r="44" spans="1:3" x14ac:dyDescent="0.25">
      <c r="A44" s="137" t="s">
        <v>53</v>
      </c>
      <c r="B44" s="137"/>
      <c r="C44" s="37" t="s">
        <v>0</v>
      </c>
    </row>
    <row r="45" spans="1:3" x14ac:dyDescent="0.25">
      <c r="A45" s="136" t="s">
        <v>54</v>
      </c>
      <c r="B45" s="136"/>
      <c r="C45" s="40" t="s">
        <v>109</v>
      </c>
    </row>
    <row r="46" spans="1:3" ht="24.75" customHeight="1" x14ac:dyDescent="0.25">
      <c r="A46" s="136" t="s">
        <v>178</v>
      </c>
      <c r="B46" s="136"/>
      <c r="C46" s="10" t="s">
        <v>171</v>
      </c>
    </row>
    <row r="47" spans="1:3" x14ac:dyDescent="0.25">
      <c r="A47" s="136" t="s">
        <v>56</v>
      </c>
      <c r="B47" s="136"/>
      <c r="C47" s="40" t="s">
        <v>110</v>
      </c>
    </row>
    <row r="48" spans="1:3" ht="26.25" customHeight="1" x14ac:dyDescent="0.25">
      <c r="A48" s="138" t="s">
        <v>177</v>
      </c>
      <c r="B48" s="138"/>
      <c r="C48" s="40" t="s">
        <v>111</v>
      </c>
    </row>
    <row r="49" spans="1:3" x14ac:dyDescent="0.25">
      <c r="A49" s="136" t="s">
        <v>58</v>
      </c>
      <c r="B49" s="136"/>
      <c r="C49" s="40" t="s">
        <v>89</v>
      </c>
    </row>
    <row r="50" spans="1:3" ht="60" x14ac:dyDescent="0.25">
      <c r="A50" s="136" t="s">
        <v>59</v>
      </c>
      <c r="B50" s="136"/>
      <c r="C50" s="40" t="s">
        <v>184</v>
      </c>
    </row>
    <row r="51" spans="1:3" x14ac:dyDescent="0.25">
      <c r="A51" s="142" t="s">
        <v>62</v>
      </c>
      <c r="B51" s="29" t="s">
        <v>60</v>
      </c>
      <c r="C51" s="40" t="s">
        <v>73</v>
      </c>
    </row>
    <row r="52" spans="1:3" x14ac:dyDescent="0.25">
      <c r="A52" s="142"/>
      <c r="B52" s="29" t="s">
        <v>61</v>
      </c>
      <c r="C52" s="40" t="s">
        <v>73</v>
      </c>
    </row>
    <row r="53" spans="1:3" x14ac:dyDescent="0.25">
      <c r="A53" s="140" t="s">
        <v>63</v>
      </c>
      <c r="B53" s="141"/>
      <c r="C53" s="59" t="s">
        <v>187</v>
      </c>
    </row>
    <row r="54" spans="1:3" ht="60" x14ac:dyDescent="0.25">
      <c r="A54" s="140" t="s">
        <v>64</v>
      </c>
      <c r="B54" s="141"/>
      <c r="C54" s="38" t="s">
        <v>46</v>
      </c>
    </row>
    <row r="55" spans="1:3" x14ac:dyDescent="0.25">
      <c r="A55" s="140" t="s">
        <v>65</v>
      </c>
      <c r="B55" s="141"/>
      <c r="C55" s="40" t="s">
        <v>92</v>
      </c>
    </row>
    <row r="56" spans="1:3" x14ac:dyDescent="0.25">
      <c r="A56" s="140" t="s">
        <v>66</v>
      </c>
      <c r="B56" s="141"/>
      <c r="C56" s="40" t="s">
        <v>2</v>
      </c>
    </row>
    <row r="57" spans="1:3" ht="45" x14ac:dyDescent="0.25">
      <c r="A57" s="136" t="s">
        <v>67</v>
      </c>
      <c r="B57" s="136"/>
      <c r="C57" s="40" t="s">
        <v>113</v>
      </c>
    </row>
    <row r="58" spans="1:3" x14ac:dyDescent="0.25">
      <c r="A58" s="140" t="s">
        <v>68</v>
      </c>
      <c r="B58" s="141"/>
      <c r="C58" s="1" t="s">
        <v>108</v>
      </c>
    </row>
    <row r="59" spans="1:3" ht="147.75" customHeight="1" x14ac:dyDescent="0.25">
      <c r="A59" s="140" t="s">
        <v>69</v>
      </c>
      <c r="B59" s="141"/>
      <c r="C59" s="40" t="s">
        <v>114</v>
      </c>
    </row>
    <row r="60" spans="1:3" x14ac:dyDescent="0.25">
      <c r="A60" t="s">
        <v>70</v>
      </c>
    </row>
    <row r="64" spans="1:3" x14ac:dyDescent="0.25">
      <c r="A64" s="139" t="s">
        <v>53</v>
      </c>
      <c r="B64" s="139"/>
      <c r="C64" s="41" t="s">
        <v>0</v>
      </c>
    </row>
    <row r="65" spans="1:6" ht="45" x14ac:dyDescent="0.25">
      <c r="A65" s="136" t="s">
        <v>54</v>
      </c>
      <c r="B65" s="136"/>
      <c r="C65" s="58" t="s">
        <v>188</v>
      </c>
    </row>
    <row r="66" spans="1:6" ht="150" x14ac:dyDescent="0.25">
      <c r="A66" s="136" t="s">
        <v>178</v>
      </c>
      <c r="B66" s="136"/>
      <c r="C66" s="39" t="s">
        <v>151</v>
      </c>
    </row>
    <row r="67" spans="1:6" ht="30" x14ac:dyDescent="0.25">
      <c r="A67" s="136" t="s">
        <v>56</v>
      </c>
      <c r="B67" s="136"/>
      <c r="C67" s="58" t="s">
        <v>190</v>
      </c>
    </row>
    <row r="68" spans="1:6" ht="27.75" customHeight="1" x14ac:dyDescent="0.25">
      <c r="A68" s="138" t="s">
        <v>177</v>
      </c>
      <c r="B68" s="138"/>
      <c r="C68" s="39" t="s">
        <v>153</v>
      </c>
    </row>
    <row r="69" spans="1:6" ht="30" x14ac:dyDescent="0.25">
      <c r="A69" s="136" t="s">
        <v>58</v>
      </c>
      <c r="B69" s="136"/>
      <c r="C69" s="39" t="s">
        <v>154</v>
      </c>
    </row>
    <row r="70" spans="1:6" ht="75" x14ac:dyDescent="0.25">
      <c r="A70" s="136" t="s">
        <v>59</v>
      </c>
      <c r="B70" s="136"/>
      <c r="C70" s="39" t="s">
        <v>155</v>
      </c>
    </row>
    <row r="71" spans="1:6" x14ac:dyDescent="0.25">
      <c r="A71" s="142" t="s">
        <v>62</v>
      </c>
      <c r="B71" s="29" t="s">
        <v>60</v>
      </c>
      <c r="C71" s="39" t="s">
        <v>156</v>
      </c>
    </row>
    <row r="72" spans="1:6" x14ac:dyDescent="0.25">
      <c r="A72" s="142"/>
      <c r="B72" s="29" t="s">
        <v>61</v>
      </c>
      <c r="C72" s="39" t="s">
        <v>73</v>
      </c>
    </row>
    <row r="73" spans="1:6" ht="180" x14ac:dyDescent="0.25">
      <c r="A73" s="136" t="s">
        <v>63</v>
      </c>
      <c r="B73" s="136"/>
      <c r="C73" s="58" t="s">
        <v>172</v>
      </c>
    </row>
    <row r="74" spans="1:6" ht="30" x14ac:dyDescent="0.25">
      <c r="A74" s="136" t="s">
        <v>64</v>
      </c>
      <c r="B74" s="136"/>
      <c r="C74" s="39" t="s">
        <v>159</v>
      </c>
    </row>
    <row r="75" spans="1:6" ht="30" x14ac:dyDescent="0.25">
      <c r="A75" s="136" t="s">
        <v>65</v>
      </c>
      <c r="B75" s="136"/>
      <c r="C75" s="58" t="s">
        <v>158</v>
      </c>
    </row>
    <row r="76" spans="1:6" ht="30" x14ac:dyDescent="0.25">
      <c r="A76" s="136" t="s">
        <v>66</v>
      </c>
      <c r="B76" s="136"/>
      <c r="C76" s="39" t="s">
        <v>160</v>
      </c>
    </row>
    <row r="77" spans="1:6" ht="45" x14ac:dyDescent="0.25">
      <c r="A77" s="136" t="s">
        <v>67</v>
      </c>
      <c r="B77" s="136"/>
      <c r="C77" s="8" t="s">
        <v>161</v>
      </c>
    </row>
    <row r="78" spans="1:6" ht="60" x14ac:dyDescent="0.25">
      <c r="A78" s="136" t="s">
        <v>68</v>
      </c>
      <c r="B78" s="140"/>
      <c r="C78" s="42" t="s">
        <v>162</v>
      </c>
      <c r="D78" s="54"/>
      <c r="E78" s="54"/>
      <c r="F78" s="54"/>
    </row>
    <row r="79" spans="1:6" ht="167.25" customHeight="1" x14ac:dyDescent="0.25">
      <c r="A79" s="136" t="s">
        <v>69</v>
      </c>
      <c r="B79" s="140"/>
      <c r="C79" s="42" t="s">
        <v>175</v>
      </c>
      <c r="D79" s="34"/>
      <c r="E79" s="34"/>
      <c r="F79" s="34"/>
    </row>
    <row r="80" spans="1:6" x14ac:dyDescent="0.25">
      <c r="A80" t="s">
        <v>143</v>
      </c>
    </row>
    <row r="124" spans="123:123" x14ac:dyDescent="0.25">
      <c r="DS124">
        <v>0</v>
      </c>
    </row>
  </sheetData>
  <mergeCells count="61">
    <mergeCell ref="A57:B57"/>
    <mergeCell ref="A44:B44"/>
    <mergeCell ref="A45:B45"/>
    <mergeCell ref="A46:B46"/>
    <mergeCell ref="A27:B27"/>
    <mergeCell ref="A28:B28"/>
    <mergeCell ref="A29:B29"/>
    <mergeCell ref="A30:B30"/>
    <mergeCell ref="A31:A32"/>
    <mergeCell ref="A33:B33"/>
    <mergeCell ref="A53:B53"/>
    <mergeCell ref="A1:C1"/>
    <mergeCell ref="A54:B54"/>
    <mergeCell ref="A55:B55"/>
    <mergeCell ref="A56:B56"/>
    <mergeCell ref="A16:B16"/>
    <mergeCell ref="A17:B17"/>
    <mergeCell ref="A18:B18"/>
    <mergeCell ref="A24:B24"/>
    <mergeCell ref="A25:B25"/>
    <mergeCell ref="A26:B26"/>
    <mergeCell ref="A9:B9"/>
    <mergeCell ref="A10:A11"/>
    <mergeCell ref="A12:B12"/>
    <mergeCell ref="A13:B13"/>
    <mergeCell ref="A14:B14"/>
    <mergeCell ref="A15:B15"/>
    <mergeCell ref="A79:B79"/>
    <mergeCell ref="A67:B67"/>
    <mergeCell ref="A68:B68"/>
    <mergeCell ref="A69:B69"/>
    <mergeCell ref="A70:B70"/>
    <mergeCell ref="A71:A72"/>
    <mergeCell ref="A73:B73"/>
    <mergeCell ref="A74:B74"/>
    <mergeCell ref="A75:B75"/>
    <mergeCell ref="A76:B76"/>
    <mergeCell ref="A77:B77"/>
    <mergeCell ref="A78:B78"/>
    <mergeCell ref="A64:B64"/>
    <mergeCell ref="A65:B65"/>
    <mergeCell ref="A66:B66"/>
    <mergeCell ref="A34:B34"/>
    <mergeCell ref="A35:B35"/>
    <mergeCell ref="A36:B36"/>
    <mergeCell ref="A37:B37"/>
    <mergeCell ref="A38:B38"/>
    <mergeCell ref="A39:B39"/>
    <mergeCell ref="A58:B58"/>
    <mergeCell ref="A59:B59"/>
    <mergeCell ref="A47:B47"/>
    <mergeCell ref="A48:B48"/>
    <mergeCell ref="A49:B49"/>
    <mergeCell ref="A50:B50"/>
    <mergeCell ref="A51:A52"/>
    <mergeCell ref="A8:B8"/>
    <mergeCell ref="A3:B3"/>
    <mergeCell ref="A4:B4"/>
    <mergeCell ref="A5:B5"/>
    <mergeCell ref="A6:B6"/>
    <mergeCell ref="A7:B7"/>
  </mergeCells>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topLeftCell="A6" zoomScale="90" zoomScaleNormal="90" workbookViewId="0">
      <selection activeCell="C6" sqref="C6"/>
    </sheetView>
  </sheetViews>
  <sheetFormatPr baseColWidth="10" defaultRowHeight="15" x14ac:dyDescent="0.25"/>
  <cols>
    <col min="2" max="2" width="18.7109375" customWidth="1"/>
    <col min="3" max="3" width="30" customWidth="1"/>
    <col min="4" max="4" width="21.42578125" customWidth="1"/>
    <col min="5" max="5" width="10.7109375" customWidth="1"/>
    <col min="6" max="6" width="10.42578125" customWidth="1"/>
    <col min="7" max="7" width="17.5703125" customWidth="1"/>
    <col min="8" max="8" width="15" customWidth="1"/>
    <col min="9" max="9" width="17.5703125" bestFit="1" customWidth="1"/>
    <col min="10" max="10" width="16" bestFit="1" customWidth="1"/>
    <col min="11" max="11" width="17.5703125" bestFit="1" customWidth="1"/>
  </cols>
  <sheetData>
    <row r="1" spans="1:12" x14ac:dyDescent="0.25">
      <c r="B1" s="4" t="s">
        <v>164</v>
      </c>
    </row>
    <row r="2" spans="1:12" x14ac:dyDescent="0.25">
      <c r="B2" t="s">
        <v>17</v>
      </c>
    </row>
    <row r="3" spans="1:12" x14ac:dyDescent="0.25">
      <c r="B3" t="s">
        <v>25</v>
      </c>
      <c r="C3" t="s">
        <v>26</v>
      </c>
    </row>
    <row r="4" spans="1:12" ht="28.5" customHeight="1" x14ac:dyDescent="0.25">
      <c r="A4" s="7" t="s">
        <v>27</v>
      </c>
      <c r="B4" s="7" t="s">
        <v>18</v>
      </c>
      <c r="C4" s="7" t="s">
        <v>19</v>
      </c>
      <c r="D4" s="7" t="s">
        <v>20</v>
      </c>
      <c r="E4" s="7" t="s">
        <v>23</v>
      </c>
      <c r="F4" s="7" t="s">
        <v>21</v>
      </c>
      <c r="G4" s="7" t="s">
        <v>51</v>
      </c>
      <c r="H4" s="7" t="s">
        <v>22</v>
      </c>
    </row>
    <row r="5" spans="1:12" ht="225" x14ac:dyDescent="0.25">
      <c r="A5" s="13" t="s">
        <v>24</v>
      </c>
      <c r="B5" s="16" t="s">
        <v>30</v>
      </c>
      <c r="C5" s="38" t="s">
        <v>31</v>
      </c>
      <c r="D5" s="39" t="s">
        <v>179</v>
      </c>
      <c r="E5" s="39">
        <v>538</v>
      </c>
      <c r="F5" s="39" t="s">
        <v>28</v>
      </c>
      <c r="G5" s="39" t="s">
        <v>48</v>
      </c>
      <c r="H5" s="39" t="s">
        <v>29</v>
      </c>
      <c r="I5" s="18">
        <f>(28650000+1500000+35200000)*4</f>
        <v>261400000</v>
      </c>
    </row>
    <row r="6" spans="1:12" ht="105" x14ac:dyDescent="0.25">
      <c r="A6" s="12"/>
      <c r="B6" s="14" t="s">
        <v>32</v>
      </c>
      <c r="C6" s="15" t="s">
        <v>166</v>
      </c>
      <c r="D6" s="2" t="s">
        <v>95</v>
      </c>
      <c r="E6" s="16">
        <v>0</v>
      </c>
      <c r="F6" s="39" t="s">
        <v>146</v>
      </c>
      <c r="G6" s="39" t="s">
        <v>35</v>
      </c>
      <c r="H6" s="39" t="s">
        <v>29</v>
      </c>
    </row>
    <row r="7" spans="1:12" ht="147" customHeight="1" x14ac:dyDescent="0.25">
      <c r="A7" s="12"/>
      <c r="B7" s="8" t="s">
        <v>34</v>
      </c>
      <c r="C7" s="39" t="s">
        <v>145</v>
      </c>
      <c r="D7" s="3" t="s">
        <v>165</v>
      </c>
      <c r="E7" s="16" t="s">
        <v>43</v>
      </c>
      <c r="F7" s="39" t="s">
        <v>144</v>
      </c>
      <c r="G7" s="39" t="s">
        <v>176</v>
      </c>
      <c r="H7" s="39" t="s">
        <v>37</v>
      </c>
      <c r="I7" s="44">
        <f>2183700*604</f>
        <v>1318954800</v>
      </c>
      <c r="J7" s="44">
        <f>12000000+162000000+9000000</f>
        <v>183000000</v>
      </c>
      <c r="K7" s="44">
        <f>(I7+J7)</f>
        <v>1501954800</v>
      </c>
      <c r="L7" s="56">
        <f>(I7+J7)*4/1000000</f>
        <v>6007.8191999999999</v>
      </c>
    </row>
    <row r="8" spans="1:12" ht="90" x14ac:dyDescent="0.25">
      <c r="A8" s="13" t="s">
        <v>1</v>
      </c>
      <c r="B8" s="17" t="s">
        <v>38</v>
      </c>
      <c r="C8" s="10" t="s">
        <v>39</v>
      </c>
      <c r="D8" s="10" t="s">
        <v>171</v>
      </c>
      <c r="E8" s="16" t="s">
        <v>45</v>
      </c>
      <c r="F8" s="39" t="s">
        <v>46</v>
      </c>
      <c r="G8" s="39" t="s">
        <v>40</v>
      </c>
      <c r="H8" s="39" t="s">
        <v>41</v>
      </c>
      <c r="I8" s="11" t="s">
        <v>44</v>
      </c>
    </row>
    <row r="9" spans="1:12" x14ac:dyDescent="0.25">
      <c r="A9" s="4" t="s">
        <v>42</v>
      </c>
    </row>
    <row r="10" spans="1:12" ht="73.5" customHeight="1" x14ac:dyDescent="0.25">
      <c r="A10" s="9">
        <v>1</v>
      </c>
      <c r="B10" s="145" t="s">
        <v>47</v>
      </c>
      <c r="C10" s="145"/>
      <c r="D10" s="145"/>
      <c r="E10" s="145"/>
      <c r="F10" s="145"/>
      <c r="G10" s="145"/>
      <c r="H10" s="145"/>
    </row>
    <row r="11" spans="1:12" ht="35.25" customHeight="1" x14ac:dyDescent="0.25">
      <c r="A11" s="9">
        <v>2</v>
      </c>
      <c r="B11" s="145" t="s">
        <v>147</v>
      </c>
      <c r="C11" s="145"/>
      <c r="D11" s="145"/>
      <c r="E11" s="145"/>
      <c r="F11" s="145"/>
      <c r="G11" s="145"/>
      <c r="H11" s="145"/>
    </row>
    <row r="13" spans="1:12" ht="15.75" thickBot="1" x14ac:dyDescent="0.3"/>
    <row r="14" spans="1:12" ht="16.5" thickTop="1" thickBot="1" x14ac:dyDescent="0.3">
      <c r="B14" s="146" t="s">
        <v>163</v>
      </c>
      <c r="C14" s="146"/>
      <c r="D14" s="146"/>
      <c r="E14" s="146"/>
      <c r="F14" s="146"/>
    </row>
    <row r="15" spans="1:12" ht="15.75" thickTop="1" x14ac:dyDescent="0.25">
      <c r="B15" s="147" t="s">
        <v>3</v>
      </c>
      <c r="C15" s="147" t="s">
        <v>4</v>
      </c>
      <c r="D15" s="147" t="s">
        <v>5</v>
      </c>
      <c r="E15" s="147" t="s">
        <v>6</v>
      </c>
      <c r="F15" s="149" t="s">
        <v>7</v>
      </c>
    </row>
    <row r="16" spans="1:12" ht="15.75" thickBot="1" x14ac:dyDescent="0.3">
      <c r="B16" s="148"/>
      <c r="C16" s="148"/>
      <c r="D16" s="148"/>
      <c r="E16" s="148"/>
      <c r="F16" s="150"/>
    </row>
    <row r="17" spans="2:6" x14ac:dyDescent="0.25">
      <c r="B17" s="148"/>
      <c r="C17" s="148"/>
      <c r="D17" s="148"/>
      <c r="E17" s="148"/>
      <c r="F17" s="19" t="s">
        <v>8</v>
      </c>
    </row>
    <row r="18" spans="2:6" ht="299.25" x14ac:dyDescent="0.25">
      <c r="B18" s="144" t="s">
        <v>9</v>
      </c>
      <c r="C18" s="144" t="s">
        <v>10</v>
      </c>
      <c r="D18" s="20" t="s">
        <v>11</v>
      </c>
      <c r="E18" s="21" t="s">
        <v>12</v>
      </c>
      <c r="F18" s="21" t="s">
        <v>13</v>
      </c>
    </row>
    <row r="19" spans="2:6" ht="346.5" x14ac:dyDescent="0.25">
      <c r="B19" s="144"/>
      <c r="C19" s="144"/>
      <c r="D19" s="20" t="s">
        <v>50</v>
      </c>
      <c r="E19" s="22" t="s">
        <v>14</v>
      </c>
      <c r="F19" s="21" t="s">
        <v>49</v>
      </c>
    </row>
    <row r="20" spans="2:6" ht="15.75" x14ac:dyDescent="0.25">
      <c r="B20" s="23" t="s">
        <v>15</v>
      </c>
      <c r="C20" s="24"/>
      <c r="D20" s="25"/>
      <c r="E20" s="24"/>
      <c r="F20" s="24"/>
    </row>
  </sheetData>
  <mergeCells count="10">
    <mergeCell ref="B18:B19"/>
    <mergeCell ref="C18:C19"/>
    <mergeCell ref="B10:H10"/>
    <mergeCell ref="B11:H11"/>
    <mergeCell ref="B14:F14"/>
    <mergeCell ref="B15:B17"/>
    <mergeCell ref="C15:C17"/>
    <mergeCell ref="D15:D17"/>
    <mergeCell ref="E15:E17"/>
    <mergeCell ref="F15:F16"/>
  </mergeCells>
  <pageMargins left="0.70866141732283472" right="0.70866141732283472" top="0.74803149606299213" bottom="0.74803149606299213" header="0.31496062992125984" footer="0.31496062992125984"/>
  <pageSetup scale="85" orientation="landscape" r:id="rId1"/>
  <headerFooter>
    <oddFooter>&amp;LRectoría Sector Turismo&amp;CICT&amp;RPág.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84"/>
  <sheetViews>
    <sheetView topLeftCell="A48" workbookViewId="0">
      <selection activeCell="C48" sqref="C48"/>
    </sheetView>
  </sheetViews>
  <sheetFormatPr baseColWidth="10" defaultRowHeight="15" x14ac:dyDescent="0.25"/>
  <cols>
    <col min="1" max="1" width="14.5703125" customWidth="1"/>
    <col min="2" max="2" width="16.42578125" customWidth="1"/>
    <col min="3" max="3" width="58.28515625" customWidth="1"/>
  </cols>
  <sheetData>
    <row r="1" spans="1:3" x14ac:dyDescent="0.25">
      <c r="A1" s="4" t="s">
        <v>52</v>
      </c>
    </row>
    <row r="3" spans="1:3" x14ac:dyDescent="0.25">
      <c r="A3" s="137" t="s">
        <v>53</v>
      </c>
      <c r="B3" s="137"/>
      <c r="C3" s="26" t="s">
        <v>0</v>
      </c>
    </row>
    <row r="4" spans="1:3" x14ac:dyDescent="0.25">
      <c r="A4" s="136" t="s">
        <v>54</v>
      </c>
      <c r="B4" s="136"/>
      <c r="C4" s="6" t="s">
        <v>81</v>
      </c>
    </row>
    <row r="5" spans="1:3" ht="30" x14ac:dyDescent="0.25">
      <c r="A5" s="136" t="s">
        <v>55</v>
      </c>
      <c r="B5" s="136"/>
      <c r="C5" s="6" t="s">
        <v>11</v>
      </c>
    </row>
    <row r="6" spans="1:3" x14ac:dyDescent="0.25">
      <c r="A6" s="136" t="s">
        <v>56</v>
      </c>
      <c r="B6" s="136"/>
      <c r="C6" s="6" t="s">
        <v>71</v>
      </c>
    </row>
    <row r="7" spans="1:3" ht="33" customHeight="1" x14ac:dyDescent="0.25">
      <c r="A7" s="138" t="s">
        <v>57</v>
      </c>
      <c r="B7" s="138"/>
      <c r="C7" s="6" t="s">
        <v>71</v>
      </c>
    </row>
    <row r="8" spans="1:3" x14ac:dyDescent="0.25">
      <c r="A8" s="136" t="s">
        <v>58</v>
      </c>
      <c r="B8" s="136"/>
      <c r="C8" s="6" t="s">
        <v>72</v>
      </c>
    </row>
    <row r="9" spans="1:3" ht="45" x14ac:dyDescent="0.25">
      <c r="A9" s="136" t="s">
        <v>59</v>
      </c>
      <c r="B9" s="136"/>
      <c r="C9" s="6" t="s">
        <v>148</v>
      </c>
    </row>
    <row r="10" spans="1:3" x14ac:dyDescent="0.25">
      <c r="A10" s="142" t="s">
        <v>62</v>
      </c>
      <c r="B10" s="29" t="s">
        <v>60</v>
      </c>
      <c r="C10" s="6" t="s">
        <v>73</v>
      </c>
    </row>
    <row r="11" spans="1:3" x14ac:dyDescent="0.25">
      <c r="A11" s="142"/>
      <c r="B11" s="29" t="s">
        <v>61</v>
      </c>
      <c r="C11" s="6" t="s">
        <v>73</v>
      </c>
    </row>
    <row r="12" spans="1:3" ht="30" x14ac:dyDescent="0.25">
      <c r="A12" s="140" t="s">
        <v>63</v>
      </c>
      <c r="B12" s="141"/>
      <c r="C12" s="6" t="s">
        <v>74</v>
      </c>
    </row>
    <row r="13" spans="1:3" x14ac:dyDescent="0.25">
      <c r="A13" s="140" t="s">
        <v>64</v>
      </c>
      <c r="B13" s="141"/>
      <c r="C13" s="6" t="s">
        <v>75</v>
      </c>
    </row>
    <row r="14" spans="1:3" x14ac:dyDescent="0.25">
      <c r="A14" s="140" t="s">
        <v>65</v>
      </c>
      <c r="B14" s="141"/>
      <c r="C14" s="6" t="s">
        <v>76</v>
      </c>
    </row>
    <row r="15" spans="1:3" x14ac:dyDescent="0.25">
      <c r="A15" s="140" t="s">
        <v>66</v>
      </c>
      <c r="B15" s="141"/>
      <c r="C15" s="6" t="s">
        <v>77</v>
      </c>
    </row>
    <row r="16" spans="1:3" ht="45" x14ac:dyDescent="0.25">
      <c r="A16" s="136" t="s">
        <v>67</v>
      </c>
      <c r="B16" s="136"/>
      <c r="C16" s="57" t="s">
        <v>78</v>
      </c>
    </row>
    <row r="17" spans="1:3" x14ac:dyDescent="0.25">
      <c r="A17" s="140" t="s">
        <v>68</v>
      </c>
      <c r="B17" s="141"/>
      <c r="C17" s="1" t="s">
        <v>79</v>
      </c>
    </row>
    <row r="18" spans="1:3" ht="30" x14ac:dyDescent="0.25">
      <c r="A18" s="140" t="s">
        <v>69</v>
      </c>
      <c r="B18" s="141"/>
      <c r="C18" s="6" t="s">
        <v>80</v>
      </c>
    </row>
    <row r="19" spans="1:3" x14ac:dyDescent="0.25">
      <c r="A19" t="s">
        <v>70</v>
      </c>
    </row>
    <row r="25" spans="1:3" x14ac:dyDescent="0.25">
      <c r="A25" s="137" t="s">
        <v>53</v>
      </c>
      <c r="B25" s="137"/>
      <c r="C25" s="26" t="s">
        <v>0</v>
      </c>
    </row>
    <row r="26" spans="1:3" x14ac:dyDescent="0.25">
      <c r="A26" s="136" t="s">
        <v>54</v>
      </c>
      <c r="B26" s="136"/>
      <c r="C26" s="6" t="s">
        <v>82</v>
      </c>
    </row>
    <row r="27" spans="1:3" ht="45" x14ac:dyDescent="0.25">
      <c r="A27" s="136" t="s">
        <v>55</v>
      </c>
      <c r="B27" s="136"/>
      <c r="C27" s="6" t="s">
        <v>50</v>
      </c>
    </row>
    <row r="28" spans="1:3" ht="30" x14ac:dyDescent="0.25">
      <c r="A28" s="136" t="s">
        <v>56</v>
      </c>
      <c r="B28" s="136"/>
      <c r="C28" s="6" t="s">
        <v>83</v>
      </c>
    </row>
    <row r="29" spans="1:3" ht="27" customHeight="1" x14ac:dyDescent="0.25">
      <c r="A29" s="138" t="s">
        <v>57</v>
      </c>
      <c r="B29" s="138"/>
      <c r="C29" s="6" t="s">
        <v>105</v>
      </c>
    </row>
    <row r="30" spans="1:3" x14ac:dyDescent="0.25">
      <c r="A30" s="136" t="s">
        <v>58</v>
      </c>
      <c r="B30" s="136"/>
      <c r="C30" s="6" t="s">
        <v>72</v>
      </c>
    </row>
    <row r="31" spans="1:3" ht="45" x14ac:dyDescent="0.25">
      <c r="A31" s="136" t="s">
        <v>59</v>
      </c>
      <c r="B31" s="136"/>
      <c r="C31" s="6" t="s">
        <v>149</v>
      </c>
    </row>
    <row r="32" spans="1:3" x14ac:dyDescent="0.25">
      <c r="A32" s="142" t="s">
        <v>62</v>
      </c>
      <c r="B32" s="29" t="s">
        <v>60</v>
      </c>
      <c r="C32" s="6" t="s">
        <v>73</v>
      </c>
    </row>
    <row r="33" spans="1:4" x14ac:dyDescent="0.25">
      <c r="A33" s="142"/>
      <c r="B33" s="29" t="s">
        <v>61</v>
      </c>
      <c r="C33" s="6" t="s">
        <v>73</v>
      </c>
    </row>
    <row r="34" spans="1:4" ht="30" x14ac:dyDescent="0.25">
      <c r="A34" s="140" t="s">
        <v>63</v>
      </c>
      <c r="B34" s="141"/>
      <c r="C34" s="6" t="s">
        <v>85</v>
      </c>
      <c r="D34">
        <f>AVERAGE(4.1,5.3,10,1.2)</f>
        <v>5.1499999999999995</v>
      </c>
    </row>
    <row r="35" spans="1:4" x14ac:dyDescent="0.25">
      <c r="A35" s="140" t="s">
        <v>64</v>
      </c>
      <c r="B35" s="141"/>
      <c r="C35" s="6" t="s">
        <v>84</v>
      </c>
    </row>
    <row r="36" spans="1:4" x14ac:dyDescent="0.25">
      <c r="A36" s="140" t="s">
        <v>65</v>
      </c>
      <c r="B36" s="141"/>
      <c r="C36" s="6" t="s">
        <v>76</v>
      </c>
    </row>
    <row r="37" spans="1:4" x14ac:dyDescent="0.25">
      <c r="A37" s="140" t="s">
        <v>66</v>
      </c>
      <c r="B37" s="141"/>
      <c r="C37" s="6" t="s">
        <v>2</v>
      </c>
    </row>
    <row r="38" spans="1:4" ht="45" x14ac:dyDescent="0.25">
      <c r="A38" s="136" t="s">
        <v>67</v>
      </c>
      <c r="B38" s="136"/>
      <c r="C38" s="57" t="s">
        <v>78</v>
      </c>
      <c r="D38" s="61" t="s">
        <v>199</v>
      </c>
    </row>
    <row r="39" spans="1:4" x14ac:dyDescent="0.25">
      <c r="A39" s="140" t="s">
        <v>68</v>
      </c>
      <c r="B39" s="141"/>
      <c r="C39" s="1" t="s">
        <v>86</v>
      </c>
    </row>
    <row r="40" spans="1:4" ht="30" x14ac:dyDescent="0.25">
      <c r="A40" s="140" t="s">
        <v>69</v>
      </c>
      <c r="B40" s="141"/>
      <c r="C40" s="6" t="s">
        <v>150</v>
      </c>
    </row>
    <row r="44" spans="1:4" x14ac:dyDescent="0.25">
      <c r="A44" s="137" t="s">
        <v>53</v>
      </c>
      <c r="B44" s="137"/>
      <c r="C44" s="26" t="s">
        <v>0</v>
      </c>
    </row>
    <row r="45" spans="1:4" x14ac:dyDescent="0.25">
      <c r="A45" s="136" t="s">
        <v>54</v>
      </c>
      <c r="B45" s="136"/>
      <c r="C45" s="6" t="s">
        <v>87</v>
      </c>
    </row>
    <row r="46" spans="1:4" x14ac:dyDescent="0.25">
      <c r="A46" s="136" t="s">
        <v>55</v>
      </c>
      <c r="B46" s="136"/>
      <c r="C46" s="6" t="s">
        <v>33</v>
      </c>
    </row>
    <row r="47" spans="1:4" ht="30" x14ac:dyDescent="0.25">
      <c r="A47" s="136" t="s">
        <v>56</v>
      </c>
      <c r="B47" s="136"/>
      <c r="C47" s="6" t="s">
        <v>88</v>
      </c>
    </row>
    <row r="48" spans="1:4" ht="30" customHeight="1" x14ac:dyDescent="0.25">
      <c r="A48" s="138" t="s">
        <v>57</v>
      </c>
      <c r="B48" s="138"/>
      <c r="C48" s="6" t="s">
        <v>104</v>
      </c>
    </row>
    <row r="49" spans="1:3" x14ac:dyDescent="0.25">
      <c r="A49" s="136" t="s">
        <v>58</v>
      </c>
      <c r="B49" s="136"/>
      <c r="C49" s="6" t="s">
        <v>89</v>
      </c>
    </row>
    <row r="50" spans="1:3" x14ac:dyDescent="0.25">
      <c r="A50" s="136" t="s">
        <v>59</v>
      </c>
      <c r="B50" s="136"/>
      <c r="C50" s="6" t="s">
        <v>90</v>
      </c>
    </row>
    <row r="51" spans="1:3" x14ac:dyDescent="0.25">
      <c r="A51" s="142" t="s">
        <v>62</v>
      </c>
      <c r="B51" s="29" t="s">
        <v>60</v>
      </c>
      <c r="C51" s="6" t="s">
        <v>73</v>
      </c>
    </row>
    <row r="52" spans="1:3" x14ac:dyDescent="0.25">
      <c r="A52" s="142"/>
      <c r="B52" s="29" t="s">
        <v>61</v>
      </c>
      <c r="C52" s="6" t="s">
        <v>73</v>
      </c>
    </row>
    <row r="53" spans="1:3" x14ac:dyDescent="0.25">
      <c r="A53" s="140" t="s">
        <v>63</v>
      </c>
      <c r="B53" s="141"/>
      <c r="C53" s="6" t="s">
        <v>91</v>
      </c>
    </row>
    <row r="54" spans="1:3" ht="60" x14ac:dyDescent="0.25">
      <c r="A54" s="140" t="s">
        <v>64</v>
      </c>
      <c r="B54" s="141"/>
      <c r="C54" s="5" t="s">
        <v>28</v>
      </c>
    </row>
    <row r="55" spans="1:3" x14ac:dyDescent="0.25">
      <c r="A55" s="140" t="s">
        <v>65</v>
      </c>
      <c r="B55" s="141"/>
      <c r="C55" s="6" t="s">
        <v>92</v>
      </c>
    </row>
    <row r="56" spans="1:3" x14ac:dyDescent="0.25">
      <c r="A56" s="140" t="s">
        <v>66</v>
      </c>
      <c r="B56" s="141"/>
      <c r="C56" s="6" t="s">
        <v>2</v>
      </c>
    </row>
    <row r="57" spans="1:3" ht="45" x14ac:dyDescent="0.25">
      <c r="A57" s="136" t="s">
        <v>67</v>
      </c>
      <c r="B57" s="136"/>
      <c r="C57" s="6" t="s">
        <v>93</v>
      </c>
    </row>
    <row r="58" spans="1:3" x14ac:dyDescent="0.25">
      <c r="A58" s="140" t="s">
        <v>68</v>
      </c>
      <c r="B58" s="141"/>
      <c r="C58" s="1" t="s">
        <v>94</v>
      </c>
    </row>
    <row r="59" spans="1:3" ht="30" x14ac:dyDescent="0.25">
      <c r="A59" s="140" t="s">
        <v>69</v>
      </c>
      <c r="B59" s="141"/>
      <c r="C59" s="6" t="s">
        <v>80</v>
      </c>
    </row>
    <row r="60" spans="1:3" x14ac:dyDescent="0.25">
      <c r="A60" t="s">
        <v>70</v>
      </c>
    </row>
    <row r="64" spans="1:3" x14ac:dyDescent="0.25">
      <c r="A64" s="137" t="s">
        <v>53</v>
      </c>
      <c r="B64" s="137"/>
      <c r="C64" s="26" t="s">
        <v>0</v>
      </c>
    </row>
    <row r="65" spans="1:3" x14ac:dyDescent="0.25">
      <c r="A65" s="136" t="s">
        <v>54</v>
      </c>
      <c r="B65" s="136"/>
      <c r="C65" s="6" t="s">
        <v>96</v>
      </c>
    </row>
    <row r="66" spans="1:3" ht="30" x14ac:dyDescent="0.25">
      <c r="A66" s="136" t="s">
        <v>55</v>
      </c>
      <c r="B66" s="136"/>
      <c r="C66" s="6" t="s">
        <v>95</v>
      </c>
    </row>
    <row r="67" spans="1:3" x14ac:dyDescent="0.25">
      <c r="A67" s="136" t="s">
        <v>56</v>
      </c>
      <c r="B67" s="136"/>
      <c r="C67" s="6" t="s">
        <v>97</v>
      </c>
    </row>
    <row r="68" spans="1:3" ht="31.5" customHeight="1" x14ac:dyDescent="0.25">
      <c r="A68" s="138" t="s">
        <v>57</v>
      </c>
      <c r="B68" s="138"/>
      <c r="C68" s="6" t="s">
        <v>103</v>
      </c>
    </row>
    <row r="69" spans="1:3" x14ac:dyDescent="0.25">
      <c r="A69" s="136" t="s">
        <v>58</v>
      </c>
      <c r="B69" s="136"/>
      <c r="C69" s="6" t="s">
        <v>72</v>
      </c>
    </row>
    <row r="70" spans="1:3" ht="30" x14ac:dyDescent="0.25">
      <c r="A70" s="136" t="s">
        <v>59</v>
      </c>
      <c r="B70" s="136"/>
      <c r="C70" s="6" t="s">
        <v>98</v>
      </c>
    </row>
    <row r="71" spans="1:3" x14ac:dyDescent="0.25">
      <c r="A71" s="142" t="s">
        <v>62</v>
      </c>
      <c r="B71" s="29" t="s">
        <v>60</v>
      </c>
      <c r="C71" s="6" t="s">
        <v>73</v>
      </c>
    </row>
    <row r="72" spans="1:3" x14ac:dyDescent="0.25">
      <c r="A72" s="142"/>
      <c r="B72" s="29" t="s">
        <v>61</v>
      </c>
      <c r="C72" s="6" t="s">
        <v>73</v>
      </c>
    </row>
    <row r="73" spans="1:3" x14ac:dyDescent="0.25">
      <c r="A73" s="140" t="s">
        <v>63</v>
      </c>
      <c r="B73" s="141"/>
      <c r="C73" s="6" t="s">
        <v>99</v>
      </c>
    </row>
    <row r="74" spans="1:3" ht="60" x14ac:dyDescent="0.25">
      <c r="A74" s="140" t="s">
        <v>64</v>
      </c>
      <c r="B74" s="141"/>
      <c r="C74" s="5" t="s">
        <v>28</v>
      </c>
    </row>
    <row r="75" spans="1:3" x14ac:dyDescent="0.25">
      <c r="A75" s="140" t="s">
        <v>65</v>
      </c>
      <c r="B75" s="141"/>
      <c r="C75" s="6" t="s">
        <v>92</v>
      </c>
    </row>
    <row r="76" spans="1:3" x14ac:dyDescent="0.25">
      <c r="A76" s="140" t="s">
        <v>66</v>
      </c>
      <c r="B76" s="141"/>
      <c r="C76" s="6" t="s">
        <v>2</v>
      </c>
    </row>
    <row r="77" spans="1:3" ht="45" x14ac:dyDescent="0.25">
      <c r="A77" s="136" t="s">
        <v>67</v>
      </c>
      <c r="B77" s="136"/>
      <c r="C77" s="6" t="s">
        <v>93</v>
      </c>
    </row>
    <row r="78" spans="1:3" x14ac:dyDescent="0.25">
      <c r="A78" s="140" t="s">
        <v>68</v>
      </c>
      <c r="B78" s="141"/>
      <c r="C78" s="1" t="s">
        <v>94</v>
      </c>
    </row>
    <row r="79" spans="1:3" x14ac:dyDescent="0.25">
      <c r="A79" s="140" t="s">
        <v>69</v>
      </c>
      <c r="B79" s="141"/>
      <c r="C79" s="6" t="s">
        <v>100</v>
      </c>
    </row>
    <row r="80" spans="1:3" x14ac:dyDescent="0.25">
      <c r="A80" t="s">
        <v>70</v>
      </c>
    </row>
    <row r="84" spans="1:3" x14ac:dyDescent="0.25">
      <c r="A84" s="137" t="s">
        <v>53</v>
      </c>
      <c r="B84" s="137"/>
      <c r="C84" s="26" t="s">
        <v>0</v>
      </c>
    </row>
    <row r="85" spans="1:3" x14ac:dyDescent="0.25">
      <c r="A85" s="136" t="s">
        <v>54</v>
      </c>
      <c r="B85" s="136"/>
      <c r="C85" s="6" t="s">
        <v>101</v>
      </c>
    </row>
    <row r="86" spans="1:3" ht="30" x14ac:dyDescent="0.25">
      <c r="A86" s="136" t="s">
        <v>55</v>
      </c>
      <c r="B86" s="136"/>
      <c r="C86" s="6" t="s">
        <v>165</v>
      </c>
    </row>
    <row r="87" spans="1:3" x14ac:dyDescent="0.25">
      <c r="A87" s="136" t="s">
        <v>56</v>
      </c>
      <c r="B87" s="136"/>
      <c r="C87" s="6" t="s">
        <v>102</v>
      </c>
    </row>
    <row r="88" spans="1:3" ht="27.75" customHeight="1" x14ac:dyDescent="0.25">
      <c r="A88" s="138" t="s">
        <v>57</v>
      </c>
      <c r="B88" s="138"/>
      <c r="C88" s="6" t="s">
        <v>103</v>
      </c>
    </row>
    <row r="89" spans="1:3" x14ac:dyDescent="0.25">
      <c r="A89" s="136" t="s">
        <v>58</v>
      </c>
      <c r="B89" s="136"/>
      <c r="C89" s="6" t="s">
        <v>72</v>
      </c>
    </row>
    <row r="90" spans="1:3" ht="30" x14ac:dyDescent="0.25">
      <c r="A90" s="136" t="s">
        <v>59</v>
      </c>
      <c r="B90" s="136"/>
      <c r="C90" s="6" t="s">
        <v>106</v>
      </c>
    </row>
    <row r="91" spans="1:3" x14ac:dyDescent="0.25">
      <c r="A91" s="142" t="s">
        <v>62</v>
      </c>
      <c r="B91" s="29" t="s">
        <v>60</v>
      </c>
      <c r="C91" s="6" t="s">
        <v>73</v>
      </c>
    </row>
    <row r="92" spans="1:3" x14ac:dyDescent="0.25">
      <c r="A92" s="142"/>
      <c r="B92" s="29" t="s">
        <v>61</v>
      </c>
      <c r="C92" s="6" t="s">
        <v>73</v>
      </c>
    </row>
    <row r="93" spans="1:3" x14ac:dyDescent="0.25">
      <c r="A93" s="140" t="s">
        <v>63</v>
      </c>
      <c r="B93" s="141"/>
      <c r="C93" s="30" t="s">
        <v>99</v>
      </c>
    </row>
    <row r="94" spans="1:3" ht="60" x14ac:dyDescent="0.25">
      <c r="A94" s="140" t="s">
        <v>64</v>
      </c>
      <c r="B94" s="141"/>
      <c r="C94" s="5" t="s">
        <v>36</v>
      </c>
    </row>
    <row r="95" spans="1:3" x14ac:dyDescent="0.25">
      <c r="A95" s="140" t="s">
        <v>65</v>
      </c>
      <c r="B95" s="141"/>
      <c r="C95" s="6" t="s">
        <v>92</v>
      </c>
    </row>
    <row r="96" spans="1:3" x14ac:dyDescent="0.25">
      <c r="A96" s="140" t="s">
        <v>66</v>
      </c>
      <c r="B96" s="141"/>
      <c r="C96" s="6" t="s">
        <v>2</v>
      </c>
    </row>
    <row r="97" spans="1:3" ht="45" x14ac:dyDescent="0.25">
      <c r="A97" s="136" t="s">
        <v>67</v>
      </c>
      <c r="B97" s="136"/>
      <c r="C97" s="6" t="s">
        <v>107</v>
      </c>
    </row>
    <row r="98" spans="1:3" x14ac:dyDescent="0.25">
      <c r="A98" s="140" t="s">
        <v>68</v>
      </c>
      <c r="B98" s="141"/>
      <c r="C98" s="1" t="s">
        <v>108</v>
      </c>
    </row>
    <row r="99" spans="1:3" x14ac:dyDescent="0.25">
      <c r="A99" s="140" t="s">
        <v>69</v>
      </c>
      <c r="B99" s="141"/>
      <c r="C99" s="6"/>
    </row>
    <row r="100" spans="1:3" x14ac:dyDescent="0.25">
      <c r="A100" t="s">
        <v>70</v>
      </c>
    </row>
    <row r="104" spans="1:3" x14ac:dyDescent="0.25">
      <c r="A104" s="137" t="s">
        <v>53</v>
      </c>
      <c r="B104" s="137"/>
      <c r="C104" s="26" t="s">
        <v>0</v>
      </c>
    </row>
    <row r="105" spans="1:3" x14ac:dyDescent="0.25">
      <c r="A105" s="136" t="s">
        <v>54</v>
      </c>
      <c r="B105" s="136"/>
      <c r="C105" s="6" t="s">
        <v>109</v>
      </c>
    </row>
    <row r="106" spans="1:3" x14ac:dyDescent="0.25">
      <c r="A106" s="136" t="s">
        <v>55</v>
      </c>
      <c r="B106" s="136"/>
      <c r="C106" s="10" t="s">
        <v>171</v>
      </c>
    </row>
    <row r="107" spans="1:3" x14ac:dyDescent="0.25">
      <c r="A107" s="136" t="s">
        <v>56</v>
      </c>
      <c r="B107" s="136"/>
      <c r="C107" s="6" t="s">
        <v>110</v>
      </c>
    </row>
    <row r="108" spans="1:3" ht="26.25" customHeight="1" x14ac:dyDescent="0.25">
      <c r="A108" s="138" t="s">
        <v>57</v>
      </c>
      <c r="B108" s="138"/>
      <c r="C108" s="6" t="s">
        <v>111</v>
      </c>
    </row>
    <row r="109" spans="1:3" x14ac:dyDescent="0.25">
      <c r="A109" s="136" t="s">
        <v>58</v>
      </c>
      <c r="B109" s="136"/>
      <c r="C109" s="6" t="s">
        <v>89</v>
      </c>
    </row>
    <row r="110" spans="1:3" ht="45" x14ac:dyDescent="0.25">
      <c r="A110" s="136" t="s">
        <v>59</v>
      </c>
      <c r="B110" s="136"/>
      <c r="C110" s="6" t="s">
        <v>112</v>
      </c>
    </row>
    <row r="111" spans="1:3" x14ac:dyDescent="0.25">
      <c r="A111" s="142" t="s">
        <v>62</v>
      </c>
      <c r="B111" s="29" t="s">
        <v>60</v>
      </c>
      <c r="C111" s="6" t="s">
        <v>73</v>
      </c>
    </row>
    <row r="112" spans="1:3" x14ac:dyDescent="0.25">
      <c r="A112" s="142"/>
      <c r="B112" s="29" t="s">
        <v>61</v>
      </c>
      <c r="C112" s="6" t="s">
        <v>73</v>
      </c>
    </row>
    <row r="113" spans="1:3" x14ac:dyDescent="0.25">
      <c r="A113" s="140" t="s">
        <v>63</v>
      </c>
      <c r="B113" s="141"/>
      <c r="C113" s="31" t="s">
        <v>99</v>
      </c>
    </row>
    <row r="114" spans="1:3" ht="60" x14ac:dyDescent="0.25">
      <c r="A114" s="140" t="s">
        <v>64</v>
      </c>
      <c r="B114" s="141"/>
      <c r="C114" s="28" t="s">
        <v>46</v>
      </c>
    </row>
    <row r="115" spans="1:3" x14ac:dyDescent="0.25">
      <c r="A115" s="140" t="s">
        <v>65</v>
      </c>
      <c r="B115" s="141"/>
      <c r="C115" s="6" t="s">
        <v>92</v>
      </c>
    </row>
    <row r="116" spans="1:3" x14ac:dyDescent="0.25">
      <c r="A116" s="140" t="s">
        <v>66</v>
      </c>
      <c r="B116" s="141"/>
      <c r="C116" s="6" t="s">
        <v>2</v>
      </c>
    </row>
    <row r="117" spans="1:3" ht="45" x14ac:dyDescent="0.25">
      <c r="A117" s="136" t="s">
        <v>67</v>
      </c>
      <c r="B117" s="136"/>
      <c r="C117" s="6" t="s">
        <v>113</v>
      </c>
    </row>
    <row r="118" spans="1:3" x14ac:dyDescent="0.25">
      <c r="A118" s="140" t="s">
        <v>68</v>
      </c>
      <c r="B118" s="141"/>
      <c r="C118" s="1" t="s">
        <v>108</v>
      </c>
    </row>
    <row r="119" spans="1:3" ht="137.25" customHeight="1" x14ac:dyDescent="0.25">
      <c r="A119" s="140" t="s">
        <v>69</v>
      </c>
      <c r="B119" s="141"/>
      <c r="C119" s="6" t="s">
        <v>114</v>
      </c>
    </row>
    <row r="120" spans="1:3" x14ac:dyDescent="0.25">
      <c r="A120" t="s">
        <v>70</v>
      </c>
    </row>
    <row r="184" spans="126:126" x14ac:dyDescent="0.25">
      <c r="DV184">
        <v>0</v>
      </c>
    </row>
  </sheetData>
  <mergeCells count="90">
    <mergeCell ref="A58:B58"/>
    <mergeCell ref="A59:B59"/>
    <mergeCell ref="A51:A52"/>
    <mergeCell ref="A53:B53"/>
    <mergeCell ref="A54:B54"/>
    <mergeCell ref="A55:B55"/>
    <mergeCell ref="A56:B56"/>
    <mergeCell ref="A57:B57"/>
    <mergeCell ref="A31:B31"/>
    <mergeCell ref="A32:A33"/>
    <mergeCell ref="A34:B34"/>
    <mergeCell ref="A50:B50"/>
    <mergeCell ref="A36:B36"/>
    <mergeCell ref="A37:B37"/>
    <mergeCell ref="A38:B38"/>
    <mergeCell ref="A39:B39"/>
    <mergeCell ref="A40:B40"/>
    <mergeCell ref="A44:B44"/>
    <mergeCell ref="A45:B45"/>
    <mergeCell ref="A46:B46"/>
    <mergeCell ref="A47:B47"/>
    <mergeCell ref="A48:B48"/>
    <mergeCell ref="A49:B49"/>
    <mergeCell ref="A26:B26"/>
    <mergeCell ref="A27:B27"/>
    <mergeCell ref="A28:B28"/>
    <mergeCell ref="A29:B29"/>
    <mergeCell ref="A30:B30"/>
    <mergeCell ref="A3:B3"/>
    <mergeCell ref="A7:B7"/>
    <mergeCell ref="A4:B4"/>
    <mergeCell ref="A5:B5"/>
    <mergeCell ref="A6:B6"/>
    <mergeCell ref="A8:B8"/>
    <mergeCell ref="A64:B64"/>
    <mergeCell ref="A65:B65"/>
    <mergeCell ref="A66:B66"/>
    <mergeCell ref="A67:B67"/>
    <mergeCell ref="A9:B9"/>
    <mergeCell ref="A10:A11"/>
    <mergeCell ref="A16:B16"/>
    <mergeCell ref="A12:B12"/>
    <mergeCell ref="A13:B13"/>
    <mergeCell ref="A14:B14"/>
    <mergeCell ref="A15:B15"/>
    <mergeCell ref="A35:B35"/>
    <mergeCell ref="A17:B17"/>
    <mergeCell ref="A18:B18"/>
    <mergeCell ref="A25:B25"/>
    <mergeCell ref="A68:B68"/>
    <mergeCell ref="A69:B69"/>
    <mergeCell ref="A70:B70"/>
    <mergeCell ref="A71:A72"/>
    <mergeCell ref="A73:B73"/>
    <mergeCell ref="A74:B74"/>
    <mergeCell ref="A75:B75"/>
    <mergeCell ref="A76:B76"/>
    <mergeCell ref="A77:B77"/>
    <mergeCell ref="A78:B78"/>
    <mergeCell ref="A79:B79"/>
    <mergeCell ref="A84:B84"/>
    <mergeCell ref="A85:B85"/>
    <mergeCell ref="A86:B86"/>
    <mergeCell ref="A87:B87"/>
    <mergeCell ref="A88:B88"/>
    <mergeCell ref="A89:B89"/>
    <mergeCell ref="A90:B90"/>
    <mergeCell ref="A91:A92"/>
    <mergeCell ref="A93:B93"/>
    <mergeCell ref="A94:B94"/>
    <mergeCell ref="A95:B95"/>
    <mergeCell ref="A96:B96"/>
    <mergeCell ref="A97:B97"/>
    <mergeCell ref="A98:B98"/>
    <mergeCell ref="A99:B99"/>
    <mergeCell ref="A104:B104"/>
    <mergeCell ref="A105:B105"/>
    <mergeCell ref="A106:B106"/>
    <mergeCell ref="A107:B107"/>
    <mergeCell ref="A108:B108"/>
    <mergeCell ref="A109:B109"/>
    <mergeCell ref="A110:B110"/>
    <mergeCell ref="A111:A112"/>
    <mergeCell ref="A113:B113"/>
    <mergeCell ref="A119:B119"/>
    <mergeCell ref="A114:B114"/>
    <mergeCell ref="A115:B115"/>
    <mergeCell ref="A116:B116"/>
    <mergeCell ref="A117:B117"/>
    <mergeCell ref="A118:B118"/>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20" workbookViewId="0">
      <selection activeCell="G24" sqref="G24"/>
    </sheetView>
  </sheetViews>
  <sheetFormatPr baseColWidth="10" defaultRowHeight="15" x14ac:dyDescent="0.25"/>
  <cols>
    <col min="1" max="1" width="13.7109375" customWidth="1"/>
    <col min="2" max="2" width="18.7109375" customWidth="1"/>
    <col min="3" max="3" width="19.28515625" customWidth="1"/>
    <col min="4" max="4" width="14.5703125" customWidth="1"/>
    <col min="5" max="5" width="10.7109375" customWidth="1"/>
    <col min="6" max="6" width="11.85546875" customWidth="1"/>
    <col min="7" max="7" width="27.28515625" customWidth="1"/>
    <col min="8" max="8" width="15" customWidth="1"/>
    <col min="9" max="9" width="15.7109375" bestFit="1" customWidth="1"/>
  </cols>
  <sheetData>
    <row r="1" spans="1:8" x14ac:dyDescent="0.25">
      <c r="B1" t="s">
        <v>16</v>
      </c>
    </row>
    <row r="2" spans="1:8" x14ac:dyDescent="0.25">
      <c r="B2" t="s">
        <v>17</v>
      </c>
    </row>
    <row r="3" spans="1:8" x14ac:dyDescent="0.25">
      <c r="B3" t="s">
        <v>25</v>
      </c>
      <c r="C3" t="s">
        <v>26</v>
      </c>
    </row>
    <row r="4" spans="1:8" x14ac:dyDescent="0.25">
      <c r="B4" t="s">
        <v>120</v>
      </c>
      <c r="C4" t="s">
        <v>135</v>
      </c>
    </row>
    <row r="5" spans="1:8" ht="28.5" customHeight="1" x14ac:dyDescent="0.25">
      <c r="A5" s="7" t="s">
        <v>122</v>
      </c>
      <c r="B5" s="7" t="s">
        <v>18</v>
      </c>
      <c r="C5" s="7" t="s">
        <v>19</v>
      </c>
      <c r="D5" s="7" t="s">
        <v>20</v>
      </c>
      <c r="E5" s="7" t="s">
        <v>23</v>
      </c>
      <c r="F5" s="7" t="s">
        <v>21</v>
      </c>
      <c r="G5" s="7" t="s">
        <v>51</v>
      </c>
      <c r="H5" s="7" t="s">
        <v>22</v>
      </c>
    </row>
    <row r="6" spans="1:8" ht="195" x14ac:dyDescent="0.25">
      <c r="A6" s="10"/>
      <c r="B6" s="10" t="s">
        <v>136</v>
      </c>
      <c r="C6" s="10" t="s">
        <v>137</v>
      </c>
      <c r="D6" s="10" t="s">
        <v>138</v>
      </c>
      <c r="E6" s="27">
        <v>2017</v>
      </c>
      <c r="F6" s="5" t="s">
        <v>139</v>
      </c>
      <c r="G6" s="6" t="s">
        <v>140</v>
      </c>
      <c r="H6" s="10" t="s">
        <v>141</v>
      </c>
    </row>
    <row r="7" spans="1:8" ht="203.25" customHeight="1" x14ac:dyDescent="0.25">
      <c r="A7" s="151" t="s">
        <v>142</v>
      </c>
      <c r="B7" s="151"/>
      <c r="C7" s="151"/>
      <c r="D7" s="151"/>
      <c r="E7" s="151"/>
      <c r="F7" s="151"/>
      <c r="G7" s="151"/>
      <c r="H7" s="151"/>
    </row>
    <row r="8" spans="1:8" x14ac:dyDescent="0.25">
      <c r="A8" s="32"/>
      <c r="B8" s="32"/>
      <c r="C8" s="32"/>
      <c r="D8" s="32"/>
      <c r="E8" s="33"/>
      <c r="F8" s="34"/>
      <c r="G8" s="35"/>
      <c r="H8" s="32"/>
    </row>
    <row r="10" spans="1:8" x14ac:dyDescent="0.25">
      <c r="A10" s="139" t="s">
        <v>53</v>
      </c>
      <c r="B10" s="139"/>
      <c r="C10" s="139" t="s">
        <v>0</v>
      </c>
      <c r="D10" s="139"/>
      <c r="E10" s="139"/>
      <c r="F10" s="139"/>
    </row>
    <row r="11" spans="1:8" ht="39.75" customHeight="1" x14ac:dyDescent="0.25">
      <c r="A11" s="136" t="s">
        <v>54</v>
      </c>
      <c r="B11" s="136"/>
      <c r="C11" s="138" t="s">
        <v>138</v>
      </c>
      <c r="D11" s="138"/>
      <c r="E11" s="138"/>
      <c r="F11" s="138"/>
    </row>
    <row r="12" spans="1:8" ht="135" customHeight="1" x14ac:dyDescent="0.25">
      <c r="A12" s="136" t="s">
        <v>55</v>
      </c>
      <c r="B12" s="136"/>
      <c r="C12" s="152" t="s">
        <v>151</v>
      </c>
      <c r="D12" s="152"/>
      <c r="E12" s="152"/>
      <c r="F12" s="152"/>
    </row>
    <row r="13" spans="1:8" ht="17.25" customHeight="1" x14ac:dyDescent="0.25">
      <c r="A13" s="136" t="s">
        <v>56</v>
      </c>
      <c r="B13" s="136"/>
      <c r="C13" s="138" t="s">
        <v>152</v>
      </c>
      <c r="D13" s="138"/>
      <c r="E13" s="138"/>
      <c r="F13" s="138"/>
    </row>
    <row r="14" spans="1:8" ht="30" customHeight="1" x14ac:dyDescent="0.25">
      <c r="A14" s="138" t="s">
        <v>57</v>
      </c>
      <c r="B14" s="138"/>
      <c r="C14" s="138" t="s">
        <v>153</v>
      </c>
      <c r="D14" s="138"/>
      <c r="E14" s="138"/>
      <c r="F14" s="138"/>
    </row>
    <row r="15" spans="1:8" ht="42.75" customHeight="1" x14ac:dyDescent="0.25">
      <c r="A15" s="136" t="s">
        <v>58</v>
      </c>
      <c r="B15" s="136"/>
      <c r="C15" s="138" t="s">
        <v>154</v>
      </c>
      <c r="D15" s="138"/>
      <c r="E15" s="138"/>
      <c r="F15" s="138"/>
    </row>
    <row r="16" spans="1:8" ht="72.75" customHeight="1" x14ac:dyDescent="0.25">
      <c r="A16" s="136" t="s">
        <v>59</v>
      </c>
      <c r="B16" s="136"/>
      <c r="C16" s="138" t="s">
        <v>155</v>
      </c>
      <c r="D16" s="138"/>
      <c r="E16" s="138"/>
      <c r="F16" s="138"/>
    </row>
    <row r="17" spans="1:7" x14ac:dyDescent="0.25">
      <c r="A17" s="142" t="s">
        <v>62</v>
      </c>
      <c r="B17" s="29" t="s">
        <v>60</v>
      </c>
      <c r="C17" s="138" t="s">
        <v>156</v>
      </c>
      <c r="D17" s="138"/>
      <c r="E17" s="138"/>
      <c r="F17" s="138"/>
    </row>
    <row r="18" spans="1:7" x14ac:dyDescent="0.25">
      <c r="A18" s="142"/>
      <c r="B18" s="29" t="s">
        <v>61</v>
      </c>
      <c r="C18" s="138" t="s">
        <v>73</v>
      </c>
      <c r="D18" s="138"/>
      <c r="E18" s="138"/>
      <c r="F18" s="138"/>
    </row>
    <row r="19" spans="1:7" ht="194.25" customHeight="1" x14ac:dyDescent="0.25">
      <c r="A19" s="136" t="s">
        <v>63</v>
      </c>
      <c r="B19" s="136"/>
      <c r="C19" s="155" t="s">
        <v>157</v>
      </c>
      <c r="D19" s="155"/>
      <c r="E19" s="155"/>
      <c r="F19" s="155"/>
    </row>
    <row r="20" spans="1:7" ht="30" customHeight="1" x14ac:dyDescent="0.25">
      <c r="A20" s="136" t="s">
        <v>64</v>
      </c>
      <c r="B20" s="136"/>
      <c r="C20" s="153" t="s">
        <v>159</v>
      </c>
      <c r="D20" s="153"/>
      <c r="E20" s="153"/>
      <c r="F20" s="153"/>
    </row>
    <row r="21" spans="1:7" ht="32.25" customHeight="1" x14ac:dyDescent="0.25">
      <c r="A21" s="136" t="s">
        <v>65</v>
      </c>
      <c r="B21" s="136"/>
      <c r="C21" s="154" t="s">
        <v>158</v>
      </c>
      <c r="D21" s="154"/>
      <c r="E21" s="154"/>
      <c r="F21" s="154"/>
    </row>
    <row r="22" spans="1:7" ht="30.75" customHeight="1" x14ac:dyDescent="0.25">
      <c r="A22" s="136" t="s">
        <v>66</v>
      </c>
      <c r="B22" s="136"/>
      <c r="C22" s="152" t="s">
        <v>160</v>
      </c>
      <c r="D22" s="152"/>
      <c r="E22" s="152"/>
      <c r="F22" s="152"/>
    </row>
    <row r="23" spans="1:7" ht="45" customHeight="1" x14ac:dyDescent="0.25">
      <c r="A23" s="136" t="s">
        <v>67</v>
      </c>
      <c r="B23" s="136"/>
      <c r="C23" s="152" t="s">
        <v>161</v>
      </c>
      <c r="D23" s="152"/>
      <c r="E23" s="152"/>
      <c r="F23" s="152"/>
      <c r="G23" t="s">
        <v>200</v>
      </c>
    </row>
    <row r="24" spans="1:7" ht="15" customHeight="1" x14ac:dyDescent="0.25">
      <c r="A24" s="136" t="s">
        <v>68</v>
      </c>
      <c r="B24" s="136"/>
      <c r="C24" s="152" t="s">
        <v>162</v>
      </c>
      <c r="D24" s="152"/>
      <c r="E24" s="152"/>
      <c r="F24" s="152"/>
    </row>
    <row r="25" spans="1:7" ht="138" customHeight="1" x14ac:dyDescent="0.25">
      <c r="A25" s="136" t="s">
        <v>69</v>
      </c>
      <c r="B25" s="136"/>
      <c r="C25" s="152" t="s">
        <v>175</v>
      </c>
      <c r="D25" s="152"/>
      <c r="E25" s="152"/>
      <c r="F25" s="152"/>
    </row>
    <row r="26" spans="1:7" x14ac:dyDescent="0.25">
      <c r="A26" t="s">
        <v>143</v>
      </c>
    </row>
  </sheetData>
  <mergeCells count="32">
    <mergeCell ref="C14:F14"/>
    <mergeCell ref="C15:F15"/>
    <mergeCell ref="C16:F16"/>
    <mergeCell ref="C19:F19"/>
    <mergeCell ref="C17:F17"/>
    <mergeCell ref="C18:F18"/>
    <mergeCell ref="A25:B25"/>
    <mergeCell ref="A20:B20"/>
    <mergeCell ref="A21:B21"/>
    <mergeCell ref="A22:B22"/>
    <mergeCell ref="C20:F20"/>
    <mergeCell ref="C21:F21"/>
    <mergeCell ref="C25:F25"/>
    <mergeCell ref="C24:F24"/>
    <mergeCell ref="C23:F23"/>
    <mergeCell ref="C22:F22"/>
    <mergeCell ref="A7:H7"/>
    <mergeCell ref="A23:B23"/>
    <mergeCell ref="A24:B24"/>
    <mergeCell ref="A16:B16"/>
    <mergeCell ref="A17:A18"/>
    <mergeCell ref="A19:B19"/>
    <mergeCell ref="A13:B13"/>
    <mergeCell ref="A14:B14"/>
    <mergeCell ref="A15:B15"/>
    <mergeCell ref="A10:B10"/>
    <mergeCell ref="A11:B11"/>
    <mergeCell ref="A12:B12"/>
    <mergeCell ref="C11:F11"/>
    <mergeCell ref="C12:F12"/>
    <mergeCell ref="C10:F10"/>
    <mergeCell ref="C13:F13"/>
  </mergeCells>
  <pageMargins left="0.70866141732283472" right="0.70866141732283472" top="0.74803149606299213" bottom="0.74803149606299213" header="0.31496062992125984" footer="0.31496062992125984"/>
  <pageSetup scale="85" orientation="landscape" r:id="rId1"/>
  <headerFooter>
    <oddFooter>&amp;LRectoría Sector Turismo&amp;CICT&amp;RPág.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5" workbookViewId="0">
      <selection activeCell="A8" sqref="A8:D24"/>
    </sheetView>
  </sheetViews>
  <sheetFormatPr baseColWidth="10" defaultRowHeight="15" x14ac:dyDescent="0.25"/>
  <cols>
    <col min="2" max="2" width="18.7109375" customWidth="1"/>
    <col min="3" max="3" width="30" customWidth="1"/>
    <col min="4" max="4" width="21.42578125" customWidth="1"/>
    <col min="5" max="5" width="10.7109375" customWidth="1"/>
    <col min="6" max="6" width="11.85546875" customWidth="1"/>
    <col min="7" max="7" width="18.85546875" customWidth="1"/>
    <col min="8" max="8" width="15" customWidth="1"/>
    <col min="9" max="9" width="15.7109375" bestFit="1" customWidth="1"/>
  </cols>
  <sheetData>
    <row r="1" spans="1:8" x14ac:dyDescent="0.25">
      <c r="B1" t="s">
        <v>16</v>
      </c>
    </row>
    <row r="2" spans="1:8" x14ac:dyDescent="0.25">
      <c r="B2" t="s">
        <v>17</v>
      </c>
    </row>
    <row r="3" spans="1:8" x14ac:dyDescent="0.25">
      <c r="B3" t="s">
        <v>25</v>
      </c>
      <c r="C3" t="s">
        <v>26</v>
      </c>
    </row>
    <row r="4" spans="1:8" x14ac:dyDescent="0.25">
      <c r="B4" t="s">
        <v>120</v>
      </c>
      <c r="C4" t="s">
        <v>121</v>
      </c>
    </row>
    <row r="5" spans="1:8" ht="28.5" customHeight="1" x14ac:dyDescent="0.25">
      <c r="A5" s="7" t="s">
        <v>122</v>
      </c>
      <c r="B5" s="7" t="s">
        <v>18</v>
      </c>
      <c r="C5" s="7" t="s">
        <v>19</v>
      </c>
      <c r="D5" s="7" t="s">
        <v>20</v>
      </c>
      <c r="E5" s="7" t="s">
        <v>23</v>
      </c>
      <c r="F5" s="7" t="s">
        <v>21</v>
      </c>
      <c r="G5" s="7" t="s">
        <v>51</v>
      </c>
      <c r="H5" s="7" t="s">
        <v>22</v>
      </c>
    </row>
    <row r="6" spans="1:8" ht="240" x14ac:dyDescent="0.25">
      <c r="A6" s="10" t="s">
        <v>115</v>
      </c>
      <c r="B6" s="10" t="s">
        <v>38</v>
      </c>
      <c r="C6" s="10" t="s">
        <v>39</v>
      </c>
      <c r="D6" s="10" t="s">
        <v>116</v>
      </c>
      <c r="E6" s="27">
        <v>0</v>
      </c>
      <c r="F6" s="5" t="s">
        <v>117</v>
      </c>
      <c r="G6" s="6" t="s">
        <v>118</v>
      </c>
      <c r="H6" s="6" t="s">
        <v>119</v>
      </c>
    </row>
    <row r="8" spans="1:8" x14ac:dyDescent="0.25">
      <c r="A8" s="137" t="s">
        <v>53</v>
      </c>
      <c r="B8" s="137"/>
      <c r="C8" s="137" t="s">
        <v>0</v>
      </c>
      <c r="D8" s="137"/>
    </row>
    <row r="9" spans="1:8" ht="45" customHeight="1" x14ac:dyDescent="0.25">
      <c r="A9" s="136" t="s">
        <v>54</v>
      </c>
      <c r="B9" s="136"/>
      <c r="C9" s="152" t="s">
        <v>123</v>
      </c>
      <c r="D9" s="152"/>
    </row>
    <row r="10" spans="1:8" ht="172.5" customHeight="1" x14ac:dyDescent="0.25">
      <c r="A10" s="136" t="s">
        <v>55</v>
      </c>
      <c r="B10" s="136"/>
      <c r="C10" s="138" t="s">
        <v>230</v>
      </c>
      <c r="D10" s="138"/>
    </row>
    <row r="11" spans="1:8" ht="38.25" customHeight="1" x14ac:dyDescent="0.25">
      <c r="A11" s="136" t="s">
        <v>56</v>
      </c>
      <c r="B11" s="136"/>
      <c r="C11" s="152" t="s">
        <v>124</v>
      </c>
      <c r="D11" s="152"/>
    </row>
    <row r="12" spans="1:8" ht="30" customHeight="1" x14ac:dyDescent="0.25">
      <c r="A12" s="138" t="s">
        <v>57</v>
      </c>
      <c r="B12" s="138"/>
      <c r="C12" s="152" t="s">
        <v>126</v>
      </c>
      <c r="D12" s="152"/>
    </row>
    <row r="13" spans="1:8" x14ac:dyDescent="0.25">
      <c r="A13" s="136" t="s">
        <v>58</v>
      </c>
      <c r="B13" s="136"/>
      <c r="C13" s="152" t="s">
        <v>89</v>
      </c>
      <c r="D13" s="152"/>
    </row>
    <row r="14" spans="1:8" ht="60" customHeight="1" x14ac:dyDescent="0.25">
      <c r="A14" s="136" t="s">
        <v>59</v>
      </c>
      <c r="B14" s="136"/>
      <c r="C14" s="152" t="s">
        <v>127</v>
      </c>
      <c r="D14" s="152"/>
    </row>
    <row r="15" spans="1:8" ht="30" customHeight="1" x14ac:dyDescent="0.25">
      <c r="A15" s="142" t="s">
        <v>62</v>
      </c>
      <c r="B15" s="29" t="s">
        <v>60</v>
      </c>
      <c r="C15" s="152" t="s">
        <v>128</v>
      </c>
      <c r="D15" s="152"/>
    </row>
    <row r="16" spans="1:8" x14ac:dyDescent="0.25">
      <c r="A16" s="142"/>
      <c r="B16" s="29" t="s">
        <v>61</v>
      </c>
      <c r="C16" s="152"/>
      <c r="D16" s="152"/>
    </row>
    <row r="17" spans="1:4" x14ac:dyDescent="0.25">
      <c r="A17" s="140" t="s">
        <v>63</v>
      </c>
      <c r="B17" s="141"/>
      <c r="C17" s="157" t="s">
        <v>129</v>
      </c>
      <c r="D17" s="157"/>
    </row>
    <row r="18" spans="1:4" ht="30" customHeight="1" x14ac:dyDescent="0.25">
      <c r="A18" s="140" t="s">
        <v>64</v>
      </c>
      <c r="B18" s="141"/>
      <c r="C18" s="138" t="s">
        <v>130</v>
      </c>
      <c r="D18" s="138"/>
    </row>
    <row r="19" spans="1:4" x14ac:dyDescent="0.25">
      <c r="A19" s="140" t="s">
        <v>65</v>
      </c>
      <c r="B19" s="141"/>
      <c r="C19" s="152" t="s">
        <v>131</v>
      </c>
      <c r="D19" s="152"/>
    </row>
    <row r="20" spans="1:4" ht="105" customHeight="1" x14ac:dyDescent="0.25">
      <c r="A20" s="140" t="s">
        <v>66</v>
      </c>
      <c r="B20" s="141"/>
      <c r="C20" s="152" t="s">
        <v>132</v>
      </c>
      <c r="D20" s="152"/>
    </row>
    <row r="21" spans="1:4" ht="45" customHeight="1" x14ac:dyDescent="0.25">
      <c r="A21" s="136" t="s">
        <v>67</v>
      </c>
      <c r="B21" s="136"/>
      <c r="C21" s="152" t="s">
        <v>133</v>
      </c>
      <c r="D21" s="152"/>
    </row>
    <row r="22" spans="1:4" x14ac:dyDescent="0.25">
      <c r="A22" s="140" t="s">
        <v>68</v>
      </c>
      <c r="B22" s="141"/>
      <c r="C22" s="156" t="s">
        <v>134</v>
      </c>
      <c r="D22" s="156"/>
    </row>
    <row r="23" spans="1:4" x14ac:dyDescent="0.25">
      <c r="A23" s="140" t="s">
        <v>69</v>
      </c>
      <c r="B23" s="141"/>
      <c r="C23" s="152"/>
      <c r="D23" s="152"/>
    </row>
    <row r="24" spans="1:4" x14ac:dyDescent="0.25">
      <c r="A24" t="s">
        <v>125</v>
      </c>
    </row>
  </sheetData>
  <mergeCells count="31">
    <mergeCell ref="A8:B8"/>
    <mergeCell ref="A9:B9"/>
    <mergeCell ref="A10:B10"/>
    <mergeCell ref="A11:B11"/>
    <mergeCell ref="A12:B12"/>
    <mergeCell ref="A20:B20"/>
    <mergeCell ref="A21:B21"/>
    <mergeCell ref="A22:B22"/>
    <mergeCell ref="A23:B23"/>
    <mergeCell ref="C8:D8"/>
    <mergeCell ref="C9:D9"/>
    <mergeCell ref="C10:D10"/>
    <mergeCell ref="C11:D11"/>
    <mergeCell ref="C12:D12"/>
    <mergeCell ref="C13:D13"/>
    <mergeCell ref="A13:B13"/>
    <mergeCell ref="A14:B14"/>
    <mergeCell ref="A15:A16"/>
    <mergeCell ref="A17:B17"/>
    <mergeCell ref="A18:B18"/>
    <mergeCell ref="A19:B19"/>
    <mergeCell ref="C20:D20"/>
    <mergeCell ref="C21:D21"/>
    <mergeCell ref="C22:D22"/>
    <mergeCell ref="C23:D23"/>
    <mergeCell ref="C14:D14"/>
    <mergeCell ref="C15:D15"/>
    <mergeCell ref="C16:D16"/>
    <mergeCell ref="C17:D17"/>
    <mergeCell ref="C18:D18"/>
    <mergeCell ref="C19:D19"/>
  </mergeCells>
  <pageMargins left="0.70866141732283472" right="0.70866141732283472" top="0.74803149606299213" bottom="0.74803149606299213" header="0.31496062992125984" footer="0.31496062992125984"/>
  <pageSetup scale="85" orientation="landscape" r:id="rId1"/>
  <headerFooter>
    <oddFooter>&amp;LRectoría Sector Turismo&amp;CICT&amp;RPág.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0" sqref="F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PND ST</vt:lpstr>
      <vt:lpstr>Pre inversión</vt:lpstr>
      <vt:lpstr>Datos LB</vt:lpstr>
      <vt:lpstr>Ficha id PND ST</vt:lpstr>
      <vt:lpstr>Plan de Acción ICT</vt:lpstr>
      <vt:lpstr>ICT FICHA ID</vt:lpstr>
      <vt:lpstr>MSP</vt:lpstr>
      <vt:lpstr>MCJ</vt:lpstr>
      <vt:lpstr>MGP</vt:lpstr>
      <vt:lpstr>INCOP</vt:lpstr>
      <vt:lpstr>'PND ST'!_ftn1</vt:lpstr>
      <vt:lpstr>'PND ST'!Área_de_impresión</vt:lpstr>
      <vt:lpstr>'Pre inversión'!Área_de_impresión</vt:lpstr>
      <vt:lpstr>'Plan de Acción ICT'!Print_Titles</vt:lpstr>
      <vt:lpstr>'PND ST'!Print_Titles</vt:lpstr>
      <vt:lpstr>'PND ST'!Títulos_a_imprimir</vt:lpstr>
      <vt:lpstr>'Pre inversión'!Títulos_a_imprimir</vt:lpstr>
    </vt:vector>
  </TitlesOfParts>
  <Company>Aeris Holding Costa Rica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Morales Sáenz</dc:creator>
  <cp:lastModifiedBy>VICTOR QUESADA</cp:lastModifiedBy>
  <cp:lastPrinted>2018-11-05T18:18:35Z</cp:lastPrinted>
  <dcterms:created xsi:type="dcterms:W3CDTF">2018-06-05T16:11:14Z</dcterms:created>
  <dcterms:modified xsi:type="dcterms:W3CDTF">2018-11-05T18:18:59Z</dcterms:modified>
</cp:coreProperties>
</file>